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2120" windowHeight="7935" tabRatio="903" activeTab="0"/>
  </bookViews>
  <sheets>
    <sheet name="Cover Page" sheetId="1" r:id="rId1"/>
    <sheet name="Academic Formula Units Instr." sheetId="2" r:id="rId2"/>
    <sheet name="Schedule A  " sheetId="3" r:id="rId3"/>
    <sheet name="Schedule B" sheetId="4" r:id="rId4"/>
    <sheet name="Schedule C" sheetId="5" r:id="rId5"/>
    <sheet name="Schedule E" sheetId="6" r:id="rId6"/>
    <sheet name="Schedule F" sheetId="7" r:id="rId7"/>
  </sheets>
  <externalReferences>
    <externalReference r:id="rId10"/>
  </externalReferences>
  <definedNames>
    <definedName name="A1Inst">'Schedule A  '!$C$6</definedName>
    <definedName name="A2Inst">#REF!</definedName>
    <definedName name="A3Inst">#REF!</definedName>
    <definedName name="BInst">#REF!</definedName>
    <definedName name="Button5">"Button 5"</definedName>
    <definedName name="CBInst">#REF!</definedName>
    <definedName name="CIInst">#REF!</definedName>
    <definedName name="CWSMatch">#REF!</definedName>
    <definedName name="EInst">#REF!</definedName>
    <definedName name="Expressum">#REF!</definedName>
    <definedName name="EXPSPALL">'Schedule F'!$C$45:$F$45</definedName>
    <definedName name="FFTE">'Schedule A  '!$C$44:$H$44</definedName>
    <definedName name="FInst">#REF!</definedName>
    <definedName name="FSCH">'Schedule A  '!$C$43:$H$43</definedName>
    <definedName name="FTFTE">'Schedule A  '!$C$46</definedName>
    <definedName name="FTSCH">'Schedule A  '!$C$45</definedName>
    <definedName name="GInst">'Schedule E'!$B$5</definedName>
    <definedName name="HInst">'Schedule F'!$D$6</definedName>
    <definedName name="IINST">#REF!</definedName>
    <definedName name="JInst">#REF!</definedName>
    <definedName name="NETRESACT">#REF!</definedName>
    <definedName name="NETSPALL">'Schedule F'!$C$47:$F$47</definedName>
    <definedName name="NLMatch">#REF!</definedName>
    <definedName name="OTHERMatch">#REF!</definedName>
    <definedName name="PLMatch">#REF!</definedName>
    <definedName name="_xlnm.Print_Area" localSheetId="1">'Academic Formula Units Instr.'!$B$1:$K$129</definedName>
    <definedName name="_xlnm.Print_Area" localSheetId="0">'Cover Page'!$B$2:$K$48</definedName>
    <definedName name="_xlnm.Print_Area" localSheetId="2">'Schedule A  '!$A$1:$H$46</definedName>
    <definedName name="_xlnm.Print_Area" localSheetId="3">'Schedule B'!$A$1:$D$60</definedName>
    <definedName name="_xlnm.Print_Area" localSheetId="4">'Schedule C'!$A$1:$J$104</definedName>
    <definedName name="_xlnm.Print_Area" localSheetId="5">'Schedule E'!$A$1:$C$33</definedName>
    <definedName name="_xlnm.Print_Area" localSheetId="6">'Schedule F'!$A$1:$F$94</definedName>
    <definedName name="Revressum">#REF!</definedName>
    <definedName name="REVSPALL">'Schedule F'!$C$46:$F$46</definedName>
    <definedName name="SA1">'Schedule A  '!$A$1:$H$46</definedName>
    <definedName name="SA2">#REF!</definedName>
    <definedName name="SA3">#REF!</definedName>
    <definedName name="SB">#REF!</definedName>
    <definedName name="SC1">#REF!</definedName>
    <definedName name="SC2">#REF!</definedName>
    <definedName name="Scd9">#REF!</definedName>
    <definedName name="Scd9Prog">#REF!</definedName>
    <definedName name="SE">#REF!</definedName>
    <definedName name="SEOGMATCH">#REF!</definedName>
    <definedName name="SF">#REF!</definedName>
    <definedName name="SFTE">#REF!</definedName>
    <definedName name="SG">'Schedule E'!$A$1:$C$33</definedName>
    <definedName name="SH">'Schedule F'!$A$1:$F$47</definedName>
    <definedName name="SI">#REF!</definedName>
    <definedName name="SJ">#REF!</definedName>
    <definedName name="SPFTE">#REF!</definedName>
    <definedName name="SPSCH">#REF!</definedName>
    <definedName name="SPTFTE">#REF!</definedName>
    <definedName name="SPTSCH">#REF!</definedName>
    <definedName name="SSCH">#REF!</definedName>
    <definedName name="STFTE">#REF!</definedName>
    <definedName name="STSCH">#REF!</definedName>
    <definedName name="TEGSB">'Schedule E'!$B$30:$C$30</definedName>
    <definedName name="TEIRPS">#REF!</definedName>
    <definedName name="TERESACT">#REF!</definedName>
    <definedName name="TFUELUTIL">#REF!</definedName>
    <definedName name="TitleText">#REF!</definedName>
    <definedName name="TOTALMatch">#REF!</definedName>
    <definedName name="TOTFUELS">#REF!</definedName>
    <definedName name="TOTRessum">#REF!</definedName>
    <definedName name="TOTUTIL">#REF!</definedName>
    <definedName name="TRENTSTAT">#REF!</definedName>
    <definedName name="TRRESACT">#REF!</definedName>
  </definedNames>
  <calcPr fullCalcOnLoad="1"/>
</workbook>
</file>

<file path=xl/sharedStrings.xml><?xml version="1.0" encoding="utf-8"?>
<sst xmlns="http://schemas.openxmlformats.org/spreadsheetml/2006/main" count="518" uniqueCount="306">
  <si>
    <t>PART II</t>
  </si>
  <si>
    <t>OPERATING APPROPRIATIONS</t>
  </si>
  <si>
    <t>REQUEST INSTRUCTIONS</t>
  </si>
  <si>
    <t>ACADEMIC FORMULA UNITS</t>
  </si>
  <si>
    <t>INSTRUCTIONS AND SCHEDULES</t>
  </si>
  <si>
    <t>FOR PREPARING APPROPRIATIONS REQUEST</t>
  </si>
  <si>
    <t>APPLICABILITY</t>
  </si>
  <si>
    <t xml:space="preserve">          These instructions and schedules are applicable to the following state universities, </t>
  </si>
  <si>
    <t>Austin Peay State</t>
  </si>
  <si>
    <t>Nashville State Tech</t>
  </si>
  <si>
    <t>East Tennessee State</t>
  </si>
  <si>
    <t>Middle Tennessee State</t>
  </si>
  <si>
    <t>Tennessee State</t>
  </si>
  <si>
    <t>Roane State</t>
  </si>
  <si>
    <t>Tennessee Technological</t>
  </si>
  <si>
    <t>University of Memphis</t>
  </si>
  <si>
    <t>Volunteer State</t>
  </si>
  <si>
    <t>Cleveland State</t>
  </si>
  <si>
    <t>Walters State</t>
  </si>
  <si>
    <t>Columbia State</t>
  </si>
  <si>
    <t>UT Chattanooga</t>
  </si>
  <si>
    <t>Dyersburg State</t>
  </si>
  <si>
    <t>UT Knoxville</t>
  </si>
  <si>
    <t>Jackson State</t>
  </si>
  <si>
    <t>UT Martin</t>
  </si>
  <si>
    <t>Motlow State</t>
  </si>
  <si>
    <t>SUBMISSION DEADLINE</t>
  </si>
  <si>
    <t xml:space="preserve">GENERAL INSTRUCTIONS </t>
  </si>
  <si>
    <t>Schedule A -  Credit Hour Distribution</t>
  </si>
  <si>
    <t>Schedule D - E&amp;G Square Footage</t>
  </si>
  <si>
    <t xml:space="preserve">be adjusted to reflect changes in E&amp;G square footage.  Exclude utility expenditures for </t>
  </si>
  <si>
    <t>rental space reported on Schedule F.</t>
  </si>
  <si>
    <t xml:space="preserve">          Only space required for instructional purposes is eligible for funding.  Institutions </t>
  </si>
  <si>
    <t xml:space="preserve">are expected to absorb the cost for each rental facility with annual costs under $1,000. </t>
  </si>
  <si>
    <t xml:space="preserve">          A standard rate of $1.10 per square foot of leased space should be used to calculate</t>
  </si>
  <si>
    <t xml:space="preserve">1.       The activities are directly authorized by act of the General Assembly with recurring </t>
  </si>
  <si>
    <t>funding or,</t>
  </si>
  <si>
    <t>ACTUAL STUDENT CREDIT HOURS DISTRIBUTION</t>
  </si>
  <si>
    <t>Institution</t>
  </si>
  <si>
    <t>Acad. Inv. Maj. Field</t>
  </si>
  <si>
    <t>Area</t>
  </si>
  <si>
    <t>Level 1</t>
  </si>
  <si>
    <t>Level 2</t>
  </si>
  <si>
    <t>Level 3</t>
  </si>
  <si>
    <t>Level 4</t>
  </si>
  <si>
    <t>Level 5</t>
  </si>
  <si>
    <t>Level 6</t>
  </si>
  <si>
    <t>01.01 thru .03</t>
  </si>
  <si>
    <t>Agriculture &amp; Related Disc.</t>
  </si>
  <si>
    <t>02.04</t>
  </si>
  <si>
    <t>Architecture &amp; Related Disc.</t>
  </si>
  <si>
    <t>03.05</t>
  </si>
  <si>
    <t>Area, Ethnic, &amp; Cultural Studies</t>
  </si>
  <si>
    <t>.04.08</t>
  </si>
  <si>
    <t>Marketing Ops./Marketing &amp; Dist.</t>
  </si>
  <si>
    <t>05.09 thru .10</t>
  </si>
  <si>
    <t>Communications/Comm. Tech.</t>
  </si>
  <si>
    <t>.06.11</t>
  </si>
  <si>
    <t>Computer and Info. Sciences</t>
  </si>
  <si>
    <t>08.13</t>
  </si>
  <si>
    <t>Education</t>
  </si>
  <si>
    <t>09.14</t>
  </si>
  <si>
    <t>Engineering</t>
  </si>
  <si>
    <t>09.15</t>
  </si>
  <si>
    <t>Engineering Technology</t>
  </si>
  <si>
    <t>10.16</t>
  </si>
  <si>
    <t>Foreign Languages &amp; Literatures</t>
  </si>
  <si>
    <t>12.19 thru .20</t>
  </si>
  <si>
    <t>Home Economics &amp; Related Disc.</t>
  </si>
  <si>
    <t>13.21</t>
  </si>
  <si>
    <t>General Technology</t>
  </si>
  <si>
    <t>14.22</t>
  </si>
  <si>
    <t>Law &amp; Legal Studies</t>
  </si>
  <si>
    <t>15.23</t>
  </si>
  <si>
    <t>English Language &amp; Literature</t>
  </si>
  <si>
    <t>16.24</t>
  </si>
  <si>
    <t>Lib. Arts &amp; Sciences &amp; Related Studies</t>
  </si>
  <si>
    <t>17.25</t>
  </si>
  <si>
    <t>Library Science</t>
  </si>
  <si>
    <t>18.26</t>
  </si>
  <si>
    <t>Biological/Life Sciences</t>
  </si>
  <si>
    <t>19.27</t>
  </si>
  <si>
    <t>Mathematics</t>
  </si>
  <si>
    <t>20.28 thru .29</t>
  </si>
  <si>
    <t>Military Science</t>
  </si>
  <si>
    <t>21.3</t>
  </si>
  <si>
    <t>Multi/Interdisciplinary Studies</t>
  </si>
  <si>
    <t>22.31</t>
  </si>
  <si>
    <t>Leisure &amp; Fitness Studies</t>
  </si>
  <si>
    <t>24.38 thru .39</t>
  </si>
  <si>
    <t>Philosophy, Religion, &amp; Theology</t>
  </si>
  <si>
    <t>25.40 thru .41</t>
  </si>
  <si>
    <t>Physical Sciences</t>
  </si>
  <si>
    <t>26.42</t>
  </si>
  <si>
    <t>Psychology</t>
  </si>
  <si>
    <t>27.43 thru .44</t>
  </si>
  <si>
    <t>Protective Services &amp; Public Affairs</t>
  </si>
  <si>
    <t>28.45</t>
  </si>
  <si>
    <t>Social Sciences</t>
  </si>
  <si>
    <t>29.46 thru .49</t>
  </si>
  <si>
    <t>Trades &amp; Industrial Training</t>
  </si>
  <si>
    <t>30.5</t>
  </si>
  <si>
    <t>Visual &amp; Performing Arts</t>
  </si>
  <si>
    <t>31.51</t>
  </si>
  <si>
    <t>Health Professions &amp; Related Services</t>
  </si>
  <si>
    <t xml:space="preserve">     Clinical</t>
  </si>
  <si>
    <t xml:space="preserve">     Non-Clinical</t>
  </si>
  <si>
    <t>32.52</t>
  </si>
  <si>
    <t>Business Mgmt. &amp; Admin. Services</t>
  </si>
  <si>
    <t>SCH by Level</t>
  </si>
  <si>
    <t>FTE by Level</t>
  </si>
  <si>
    <t>Total Fall Term SCH</t>
  </si>
  <si>
    <t>Total Fall Term FTE</t>
  </si>
  <si>
    <t>Schedule B</t>
  </si>
  <si>
    <t>Requested</t>
  </si>
  <si>
    <t>TOTAL</t>
  </si>
  <si>
    <t>(1)</t>
  </si>
  <si>
    <t>Expenses</t>
  </si>
  <si>
    <t>Revenues</t>
  </si>
  <si>
    <t>Net</t>
  </si>
  <si>
    <t>(2)</t>
  </si>
  <si>
    <t>(3)</t>
  </si>
  <si>
    <t>(4)</t>
  </si>
  <si>
    <t>(5)</t>
  </si>
  <si>
    <t>(6)</t>
  </si>
  <si>
    <t>(7)</t>
  </si>
  <si>
    <t>Subtotal Expenses</t>
  </si>
  <si>
    <t>Subtotal Revenues</t>
  </si>
  <si>
    <t>Schedule E</t>
  </si>
  <si>
    <t>UTILITIES EXPENDITURES*</t>
  </si>
  <si>
    <t>Total</t>
  </si>
  <si>
    <t>Cost</t>
  </si>
  <si>
    <t>Expenditures</t>
  </si>
  <si>
    <t>Electric (KWH)</t>
  </si>
  <si>
    <t>Other</t>
  </si>
  <si>
    <t>TOTAL FUELS</t>
  </si>
  <si>
    <t>Utilities</t>
  </si>
  <si>
    <t>TOTAL UTILITIES</t>
  </si>
  <si>
    <t>TOTAL FUELS AND UTILITIES</t>
  </si>
  <si>
    <t>Schedule F</t>
  </si>
  <si>
    <t>RENT</t>
  </si>
  <si>
    <t>REQUIRED FOR CURRENT AND PROPOSED LEASE FACILITIES</t>
  </si>
  <si>
    <t xml:space="preserve">Building Name </t>
  </si>
  <si>
    <t xml:space="preserve">Functional Use/Programs Offered </t>
  </si>
  <si>
    <t>Actual</t>
  </si>
  <si>
    <t>Budgeted</t>
  </si>
  <si>
    <t>Fall FTE (At This Location)</t>
  </si>
  <si>
    <t>Fall Headcount (At This Location)</t>
  </si>
  <si>
    <t>Square Feet/Acres</t>
  </si>
  <si>
    <t>Source of Funds</t>
  </si>
  <si>
    <t>State Appropriations</t>
  </si>
  <si>
    <t>Federal Appropriations</t>
  </si>
  <si>
    <t>Institutional Fund Sources</t>
  </si>
  <si>
    <t>UNRESTRICTED EDUCATIONAL AND GENERAL STAFF BENEFITS</t>
  </si>
  <si>
    <t>Classification</t>
  </si>
  <si>
    <t>Life, Accident, Hospitalization  and Health Insurance Premiums</t>
  </si>
  <si>
    <t xml:space="preserve">Unemployment Compensation </t>
  </si>
  <si>
    <t>Retirement -TCRS</t>
  </si>
  <si>
    <t>Retirement -Optional Plans</t>
  </si>
  <si>
    <t>Social Security</t>
  </si>
  <si>
    <t>Fee Remissions*</t>
  </si>
  <si>
    <t>Faculty and Staff</t>
  </si>
  <si>
    <t>PC 191 Waivers</t>
  </si>
  <si>
    <t>Other (Specify)</t>
  </si>
  <si>
    <t>Subtotal Fee Remissions</t>
  </si>
  <si>
    <t>Longevity</t>
  </si>
  <si>
    <t>Other Staff Benefits(Detail)</t>
  </si>
  <si>
    <t>*Note:  Fee waivers for dependents, state employees or fee discounts for children of teachers or state</t>
  </si>
  <si>
    <t>employees should not be reported on this Schedule.</t>
  </si>
  <si>
    <t>Schedule H</t>
  </si>
  <si>
    <t>SPECIAL ALLOCATIONS</t>
  </si>
  <si>
    <t>OPTIONAL SUBMISSION</t>
  </si>
  <si>
    <t>Items, Programs or Activities</t>
  </si>
  <si>
    <t>General Assembly Authorization</t>
  </si>
  <si>
    <t>Budget Account Number</t>
  </si>
  <si>
    <t>(8)</t>
  </si>
  <si>
    <t>Etc.</t>
  </si>
  <si>
    <t>NET</t>
  </si>
  <si>
    <t>Southwest</t>
  </si>
  <si>
    <t>community colleges, and technical community colleges.</t>
  </si>
  <si>
    <t>(State-Supported Space)</t>
  </si>
  <si>
    <t xml:space="preserve">         All academic formula institutions must complete Schedule D.</t>
  </si>
  <si>
    <t>2.       Where the General Assembly has initiated projects which have an ongoing impact.</t>
  </si>
  <si>
    <t xml:space="preserve">          Institutions should identify or request activities within this category provided:</t>
  </si>
  <si>
    <t xml:space="preserve">          Lease agreements requiring state appropriations of $15,000 to $50,000 require</t>
  </si>
  <si>
    <t>approval of the State Building Commission. According to Finance and Administration guidelines,</t>
  </si>
  <si>
    <t xml:space="preserve">janitorial costs if such costs are not included in rent.  If the institution is responsible for capital </t>
  </si>
  <si>
    <t xml:space="preserve">maintenance on the lease property, use $2.60 per square foot for janitorial costs.  A standard of </t>
  </si>
  <si>
    <t>Chattanooga State Tech</t>
  </si>
  <si>
    <t>Northeast State Tech</t>
  </si>
  <si>
    <t>Pellissippi State Tech</t>
  </si>
  <si>
    <t xml:space="preserve">Electronic files of Schedules A through J and related materials must be provided </t>
  </si>
  <si>
    <t xml:space="preserve">          Below is a summary of the data required to be submitted to THEC from academic formula units </t>
  </si>
  <si>
    <t>THEC review and approval, and the approval of Finance and Administration prior to execution of the</t>
  </si>
  <si>
    <t xml:space="preserve"> lease. Also, leases over $50,000 or exceeding five years in duration  require the additional </t>
  </si>
  <si>
    <t>Do not include fee waivers for state employees, or fee discounts for children</t>
  </si>
  <si>
    <t>of teachers and state employees.</t>
  </si>
  <si>
    <t>than $1,000 per year or there is no rental fee.</t>
  </si>
  <si>
    <t xml:space="preserve"> required data are attached.</t>
  </si>
  <si>
    <t>PLEASE DO NOT INPUT NUMBERS ON THIS LINE</t>
  </si>
  <si>
    <t>FY 2005-06</t>
  </si>
  <si>
    <t>requesting state appropriations for FY 2005-06.  Appropriate schedules for submission of the</t>
  </si>
  <si>
    <t>expenditures associated with E&amp;G space.  Projected utility expenditures for 2005-06 will</t>
  </si>
  <si>
    <t>(Revised July 2004)</t>
  </si>
  <si>
    <t>Institution:</t>
  </si>
  <si>
    <t>Total Units</t>
  </si>
  <si>
    <t>Used</t>
  </si>
  <si>
    <t>per Unit</t>
  </si>
  <si>
    <t>Expense</t>
  </si>
  <si>
    <t>FUELS</t>
  </si>
  <si>
    <t>Gas (CCF - hundreds of cubic feet)</t>
  </si>
  <si>
    <t>Oil  (# of Barrels - 1 barrel = 42 gallons)</t>
  </si>
  <si>
    <t>Coal  (Tons)</t>
  </si>
  <si>
    <t>Steam  (1,000 lbs.)</t>
  </si>
  <si>
    <r>
      <t xml:space="preserve">Other Fuels </t>
    </r>
    <r>
      <rPr>
        <sz val="10"/>
        <rFont val="Arial"/>
        <family val="2"/>
      </rPr>
      <t>(with unit of measure)</t>
    </r>
    <r>
      <rPr>
        <b/>
        <sz val="10"/>
        <rFont val="Arial"/>
        <family val="2"/>
      </rPr>
      <t>:</t>
    </r>
  </si>
  <si>
    <t>UTILITIES</t>
  </si>
  <si>
    <t>Water  (1,000 gallons)</t>
  </si>
  <si>
    <t>Sewer  (1,000 gallons)</t>
  </si>
  <si>
    <r>
      <t xml:space="preserve">Other Utilities </t>
    </r>
    <r>
      <rPr>
        <sz val="10"/>
        <rFont val="Arial"/>
        <family val="2"/>
      </rPr>
      <t>(with unit of measure)</t>
    </r>
    <r>
      <rPr>
        <b/>
        <sz val="10"/>
        <rFont val="Arial"/>
        <family val="2"/>
      </rPr>
      <t>:</t>
    </r>
  </si>
  <si>
    <t>* Report only the actual fuels and utilities expenditures that are associated with E&amp;G square footage.  Exclude expenditures that are associated with the rental facilities that are reported on Schedule F and those expenditures that are reported below.</t>
  </si>
  <si>
    <t>DEBT SERVICE FOR ENERGY SAVINGS PROJECTS</t>
  </si>
  <si>
    <t xml:space="preserve">Total Bond Amount </t>
  </si>
  <si>
    <t>Bond Term in Years</t>
  </si>
  <si>
    <t>Use of funds start date</t>
  </si>
  <si>
    <t>Project(s):</t>
  </si>
  <si>
    <t>PROJECT</t>
  </si>
  <si>
    <t>AMOUNT</t>
  </si>
  <si>
    <t>Briefly explain the reason for any differences between last year's requested amounts and this year's requested amounts</t>
  </si>
  <si>
    <t>INSTITUTION:</t>
  </si>
  <si>
    <t>for</t>
  </si>
  <si>
    <t>Location (St. No., St. Name, City)</t>
  </si>
  <si>
    <t>Annual Cost of Rental</t>
  </si>
  <si>
    <r>
      <t xml:space="preserve">Proximity to </t>
    </r>
    <r>
      <rPr>
        <b/>
        <u val="double"/>
        <sz val="10"/>
        <rFont val="Times New Roman"/>
        <family val="1"/>
      </rPr>
      <t>Main</t>
    </r>
    <r>
      <rPr>
        <b/>
        <sz val="10"/>
        <rFont val="Times New Roman"/>
        <family val="1"/>
      </rPr>
      <t xml:space="preserve"> Campus in Miles</t>
    </r>
  </si>
  <si>
    <t>Janitorial</t>
  </si>
  <si>
    <t>Off-Campus Code</t>
  </si>
  <si>
    <t>(if applicable)</t>
  </si>
  <si>
    <t>Date the Current Lease Began</t>
  </si>
  <si>
    <t>Date the Current Lease Expires</t>
  </si>
  <si>
    <t>OTHER ENERGY SAVINGS or ENERGY RELATED PROJECTS</t>
  </si>
  <si>
    <t>TOTAL OTHER ENERGY RELATED PROJECT EXPENDITURES</t>
  </si>
  <si>
    <t>Total Annual Energy Related Debt Service</t>
  </si>
  <si>
    <t>FY 2006-07</t>
  </si>
  <si>
    <t>LEGISLATIVE INITIATIVES</t>
  </si>
  <si>
    <t>instututions must use the Fall 2005 credit hour distribution. Please submit data by</t>
  </si>
  <si>
    <t>Schedule C</t>
  </si>
  <si>
    <t>Schedule A</t>
  </si>
  <si>
    <t>Schedule B - Utilities</t>
  </si>
  <si>
    <t>Schedule C - Rent (Required for All Institutions with Leased Facilities)</t>
  </si>
  <si>
    <t>Schedule E - Staff Benefits</t>
  </si>
  <si>
    <t>Schedule F - Legislative Initiatives (Optional Submission)</t>
  </si>
  <si>
    <t xml:space="preserve">          Report actual 2004-05 expenditures for utilities and fuels.  Include only those </t>
  </si>
  <si>
    <t xml:space="preserve">only leases included in the 2006-07 budget recommendations will be approved for execution in </t>
  </si>
  <si>
    <t>completed for all lease  facilities currently occupied and proposed for 2006-07.</t>
  </si>
  <si>
    <t>Freshman</t>
  </si>
  <si>
    <t>Sophomore</t>
  </si>
  <si>
    <t>Junior</t>
  </si>
  <si>
    <t>Senior</t>
  </si>
  <si>
    <t>Masters</t>
  </si>
  <si>
    <t>Doctoral</t>
  </si>
  <si>
    <t>NEW for this cycle: Schedule A wil now split student credit hours between</t>
  </si>
  <si>
    <t xml:space="preserve">Freshman, Sophomore, Junior, Senior, Masters and Doctoral. </t>
  </si>
  <si>
    <t xml:space="preserve">Credit hours for freshman and sophomore (lower division) should no longer be </t>
  </si>
  <si>
    <t>grouped together, nor should credit hours for junior and senior (upper division).</t>
  </si>
  <si>
    <t>*A standard rate of $1.40 per square foot should be used to estimate utilities expenditures if actual</t>
  </si>
  <si>
    <t xml:space="preserve">2002-03 data are not available.  </t>
  </si>
  <si>
    <t>**A standard rate of $1.10 per square foot of leased space for permanent facilities, trailers, and portable</t>
  </si>
  <si>
    <t>buildings should be used to calculate janitorial costs.  If responsible for capital maintenance for</t>
  </si>
  <si>
    <t>permanent facilities, use $2.60 per square foot.</t>
  </si>
  <si>
    <t>FY 2007-08</t>
  </si>
  <si>
    <t xml:space="preserve">          The completed Schedule A must be submitted. For the FY 2007-08 recommendations,</t>
  </si>
  <si>
    <t xml:space="preserve">Please submit a Schedule F for all space to be utilized in FY 2007-08, whether the annual rent is less </t>
  </si>
  <si>
    <t>FY 2007-08 regardless of cost and fund source.  This policy includes lease renewals and requests</t>
  </si>
  <si>
    <t xml:space="preserve">for new lease space in  FY 2007-08.  To implement these guidelines, Schedule F must be </t>
  </si>
  <si>
    <t>September 25, 2005.</t>
  </si>
  <si>
    <t>$1.40 per square foot should be used to estimate utilities expenditures if actual 2005-06 data is unavailable.</t>
  </si>
  <si>
    <t xml:space="preserve">          Report actual 2005-06 and estimated 2006-07 staff benefit expenditures by benefit classification.</t>
  </si>
  <si>
    <t>Fall Term, 2006</t>
  </si>
  <si>
    <t>Actual FY 2005-06</t>
  </si>
  <si>
    <t>Actual               FY 2005-06</t>
  </si>
  <si>
    <t>Authorized          FY 2006-07</t>
  </si>
  <si>
    <t>Requested            FY 2007-08</t>
  </si>
  <si>
    <r>
      <t>to Russ Deaton no later than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September 8, 2006.</t>
    </r>
  </si>
  <si>
    <t>Nashville State Community College</t>
  </si>
  <si>
    <t>Southeast Center</t>
  </si>
  <si>
    <t>1162 Foster Avenue</t>
  </si>
  <si>
    <t>General Education Courses</t>
  </si>
  <si>
    <t>BJ</t>
  </si>
  <si>
    <t>Humphrey Co. Ctr. For Higher Education</t>
  </si>
  <si>
    <t xml:space="preserve">695 Holly Lane, Waverly, TN </t>
  </si>
  <si>
    <t>Community Education and Degree Courses</t>
  </si>
  <si>
    <t>PC</t>
  </si>
  <si>
    <t>N/A</t>
  </si>
  <si>
    <t>Overton High School</t>
  </si>
  <si>
    <t xml:space="preserve">4820 Franklin Pike, Nashville, TN </t>
  </si>
  <si>
    <t>Renaissance Center</t>
  </si>
  <si>
    <t>855 Highway 46, Dickson, TN 37055</t>
  </si>
  <si>
    <t>Austin Peay State University</t>
  </si>
  <si>
    <t>Clarksville, TN</t>
  </si>
  <si>
    <t>Degree Courses</t>
  </si>
  <si>
    <t xml:space="preserve">Performance Base Contract includes (total contract $762,138): </t>
  </si>
  <si>
    <t>Gas Meter Consolidation (95% complete)</t>
  </si>
  <si>
    <t>Mechanical Upgrades (50% complete)</t>
  </si>
  <si>
    <t>Water Retrofit (100% complete)</t>
  </si>
  <si>
    <t>Lighting Retrofit (95% complete)</t>
  </si>
  <si>
    <t>HVAC Chiller Conversion (outside of E Building)</t>
  </si>
  <si>
    <t>Nashville State Community College  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</si>
</sst>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#,##0;[Red]#,##0"/>
    <numFmt numFmtId="169" formatCode="0_);[Red]\(0\)"/>
    <numFmt numFmtId="170" formatCode="&quot;$&quot;#,##0.0000_);[Red]\(&quot;$&quot;#,##0.0000\)"/>
    <numFmt numFmtId="171" formatCode="&quot;$&quot;#,##0.00"/>
    <numFmt numFmtId="172" formatCode="&quot;$&quot;#,##0"/>
    <numFmt numFmtId="173" formatCode="mm/dd/yy;@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Continuous"/>
      <protection locked="0"/>
    </xf>
    <xf numFmtId="0" fontId="0" fillId="0" borderId="0" xfId="0" applyAlignment="1" quotePrefix="1">
      <alignment horizontal="left"/>
    </xf>
    <xf numFmtId="0" fontId="0" fillId="0" borderId="0" xfId="0" applyFill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 quotePrefix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 quotePrefix="1">
      <alignment horizontal="left"/>
      <protection locked="0"/>
    </xf>
    <xf numFmtId="0" fontId="1" fillId="2" borderId="7" xfId="0" applyFont="1" applyFill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 locked="0"/>
    </xf>
    <xf numFmtId="0" fontId="1" fillId="0" borderId="2" xfId="0" applyFont="1" applyBorder="1" applyAlignment="1">
      <alignment horizontal="centerContinuous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7" fillId="0" borderId="0" xfId="0" applyFont="1" applyAlignment="1">
      <alignment horizontal="centerContinuous"/>
    </xf>
    <xf numFmtId="0" fontId="0" fillId="0" borderId="4" xfId="0" applyFill="1" applyBorder="1" applyAlignment="1">
      <alignment/>
    </xf>
    <xf numFmtId="0" fontId="1" fillId="2" borderId="9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/>
    </xf>
    <xf numFmtId="0" fontId="1" fillId="2" borderId="14" xfId="0" applyFont="1" applyFill="1" applyBorder="1" applyAlignment="1" quotePrefix="1">
      <alignment horizontal="left"/>
    </xf>
    <xf numFmtId="0" fontId="1" fillId="0" borderId="0" xfId="0" applyFont="1" applyAlignment="1" applyProtection="1" quotePrefix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2" borderId="1" xfId="0" applyFont="1" applyFill="1" applyBorder="1" applyAlignment="1" applyProtection="1" quotePrefix="1">
      <alignment horizontal="center" wrapText="1"/>
      <protection/>
    </xf>
    <xf numFmtId="0" fontId="1" fillId="2" borderId="4" xfId="0" applyFont="1" applyFill="1" applyBorder="1" applyAlignment="1" applyProtection="1" quotePrefix="1">
      <alignment horizontal="center"/>
      <protection/>
    </xf>
    <xf numFmtId="0" fontId="0" fillId="0" borderId="6" xfId="0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4" xfId="0" applyBorder="1" applyAlignment="1" applyProtection="1" quotePrefix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1" fillId="0" borderId="1" xfId="0" applyFont="1" applyBorder="1" applyAlignment="1" applyProtection="1" quotePrefix="1">
      <alignment horizontal="right"/>
      <protection/>
    </xf>
    <xf numFmtId="0" fontId="0" fillId="3" borderId="17" xfId="0" applyFill="1" applyBorder="1" applyAlignment="1">
      <alignment horizontal="centerContinuous"/>
    </xf>
    <xf numFmtId="0" fontId="0" fillId="3" borderId="18" xfId="0" applyFill="1" applyBorder="1" applyAlignment="1">
      <alignment/>
    </xf>
    <xf numFmtId="0" fontId="4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9" xfId="0" applyFill="1" applyBorder="1" applyAlignment="1">
      <alignment/>
    </xf>
    <xf numFmtId="0" fontId="1" fillId="3" borderId="0" xfId="0" applyFont="1" applyFill="1" applyBorder="1" applyAlignment="1">
      <alignment horizontal="centerContinuous"/>
    </xf>
    <xf numFmtId="0" fontId="1" fillId="3" borderId="20" xfId="0" applyFont="1" applyFill="1" applyBorder="1" applyAlignment="1">
      <alignment horizontal="centerContinuous"/>
    </xf>
    <xf numFmtId="0" fontId="0" fillId="3" borderId="19" xfId="0" applyFill="1" applyBorder="1" applyAlignment="1">
      <alignment horizontal="centerContinuous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0" xfId="0" applyFill="1" applyBorder="1" applyAlignment="1" quotePrefix="1">
      <alignment horizontal="left"/>
    </xf>
    <xf numFmtId="0" fontId="5" fillId="3" borderId="0" xfId="0" applyFont="1" applyFill="1" applyBorder="1" applyAlignment="1">
      <alignment horizontal="centerContinuous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19" xfId="0" applyFont="1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0" fontId="9" fillId="3" borderId="17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20" xfId="0" applyFont="1" applyFill="1" applyBorder="1" applyAlignment="1" quotePrefix="1">
      <alignment horizontal="centerContinuous"/>
    </xf>
    <xf numFmtId="0" fontId="0" fillId="3" borderId="0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Continuous"/>
    </xf>
    <xf numFmtId="0" fontId="0" fillId="3" borderId="24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9" fillId="3" borderId="20" xfId="0" applyFont="1" applyFill="1" applyBorder="1" applyAlignment="1">
      <alignment horizontal="centerContinuous"/>
    </xf>
    <xf numFmtId="0" fontId="10" fillId="3" borderId="20" xfId="0" applyFont="1" applyFill="1" applyBorder="1" applyAlignment="1">
      <alignment horizontal="centerContinuous"/>
    </xf>
    <xf numFmtId="0" fontId="9" fillId="3" borderId="2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/>
    </xf>
    <xf numFmtId="38" fontId="0" fillId="3" borderId="15" xfId="0" applyNumberFormat="1" applyFill="1" applyBorder="1" applyAlignment="1" applyProtection="1">
      <alignment/>
      <protection locked="0"/>
    </xf>
    <xf numFmtId="6" fontId="1" fillId="2" borderId="15" xfId="0" applyNumberFormat="1" applyFont="1" applyFill="1" applyBorder="1" applyAlignment="1" applyProtection="1">
      <alignment/>
      <protection hidden="1"/>
    </xf>
    <xf numFmtId="6" fontId="1" fillId="2" borderId="25" xfId="0" applyNumberFormat="1" applyFont="1" applyFill="1" applyBorder="1" applyAlignment="1" applyProtection="1">
      <alignment/>
      <protection hidden="1"/>
    </xf>
    <xf numFmtId="6" fontId="1" fillId="2" borderId="26" xfId="0" applyNumberFormat="1" applyFont="1" applyFill="1" applyBorder="1" applyAlignment="1" applyProtection="1">
      <alignment/>
      <protection hidden="1"/>
    </xf>
    <xf numFmtId="6" fontId="1" fillId="2" borderId="27" xfId="0" applyNumberFormat="1" applyFont="1" applyFill="1" applyBorder="1" applyAlignment="1" applyProtection="1">
      <alignment/>
      <protection hidden="1"/>
    </xf>
    <xf numFmtId="6" fontId="1" fillId="0" borderId="15" xfId="0" applyNumberFormat="1" applyFont="1" applyBorder="1" applyAlignment="1" applyProtection="1">
      <alignment/>
      <protection hidden="1"/>
    </xf>
    <xf numFmtId="6" fontId="1" fillId="0" borderId="25" xfId="0" applyNumberFormat="1" applyFont="1" applyBorder="1" applyAlignment="1" applyProtection="1">
      <alignment/>
      <protection hidden="1"/>
    </xf>
    <xf numFmtId="38" fontId="1" fillId="2" borderId="1" xfId="0" applyNumberFormat="1" applyFont="1" applyFill="1" applyBorder="1" applyAlignment="1" applyProtection="1">
      <alignment/>
      <protection hidden="1"/>
    </xf>
    <xf numFmtId="6" fontId="0" fillId="3" borderId="15" xfId="0" applyNumberFormat="1" applyFill="1" applyBorder="1" applyAlignment="1" applyProtection="1">
      <alignment/>
      <protection locked="0"/>
    </xf>
    <xf numFmtId="6" fontId="0" fillId="3" borderId="25" xfId="0" applyNumberFormat="1" applyFill="1" applyBorder="1" applyAlignment="1" applyProtection="1">
      <alignment/>
      <protection locked="0"/>
    </xf>
    <xf numFmtId="38" fontId="0" fillId="3" borderId="25" xfId="0" applyNumberForma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 horizontal="centerContinuous"/>
      <protection locked="0"/>
    </xf>
    <xf numFmtId="38" fontId="0" fillId="3" borderId="1" xfId="0" applyNumberFormat="1" applyFill="1" applyBorder="1" applyAlignment="1" applyProtection="1">
      <alignment/>
      <protection locked="0"/>
    </xf>
    <xf numFmtId="38" fontId="0" fillId="3" borderId="1" xfId="15" applyNumberFormat="1" applyFill="1" applyBorder="1" applyAlignment="1" applyProtection="1">
      <alignment/>
      <protection locked="0"/>
    </xf>
    <xf numFmtId="38" fontId="1" fillId="0" borderId="28" xfId="0" applyNumberFormat="1" applyFont="1" applyFill="1" applyBorder="1" applyAlignment="1" applyProtection="1">
      <alignment/>
      <protection hidden="1"/>
    </xf>
    <xf numFmtId="38" fontId="1" fillId="0" borderId="29" xfId="0" applyNumberFormat="1" applyFont="1" applyFill="1" applyBorder="1" applyAlignment="1" applyProtection="1">
      <alignment/>
      <protection hidden="1"/>
    </xf>
    <xf numFmtId="38" fontId="1" fillId="0" borderId="30" xfId="0" applyNumberFormat="1" applyFont="1" applyFill="1" applyBorder="1" applyAlignment="1" applyProtection="1">
      <alignment/>
      <protection hidden="1"/>
    </xf>
    <xf numFmtId="38" fontId="1" fillId="0" borderId="31" xfId="0" applyNumberFormat="1" applyFont="1" applyFill="1" applyBorder="1" applyAlignment="1" applyProtection="1">
      <alignment/>
      <protection hidden="1"/>
    </xf>
    <xf numFmtId="38" fontId="1" fillId="0" borderId="32" xfId="0" applyNumberFormat="1" applyFont="1" applyFill="1" applyBorder="1" applyAlignment="1" applyProtection="1">
      <alignment/>
      <protection hidden="1"/>
    </xf>
    <xf numFmtId="38" fontId="1" fillId="0" borderId="33" xfId="0" applyNumberFormat="1" applyFont="1" applyFill="1" applyBorder="1" applyAlignment="1" applyProtection="1">
      <alignment/>
      <protection hidden="1"/>
    </xf>
    <xf numFmtId="38" fontId="1" fillId="0" borderId="34" xfId="0" applyNumberFormat="1" applyFont="1" applyFill="1" applyBorder="1" applyAlignment="1" applyProtection="1">
      <alignment/>
      <protection hidden="1"/>
    </xf>
    <xf numFmtId="38" fontId="1" fillId="0" borderId="0" xfId="15" applyNumberFormat="1" applyFont="1" applyFill="1" applyBorder="1" applyAlignment="1" applyProtection="1">
      <alignment/>
      <protection/>
    </xf>
    <xf numFmtId="38" fontId="1" fillId="0" borderId="35" xfId="0" applyNumberFormat="1" applyFont="1" applyFill="1" applyBorder="1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8" fontId="0" fillId="0" borderId="6" xfId="0" applyNumberFormat="1" applyFill="1" applyBorder="1" applyAlignment="1">
      <alignment/>
    </xf>
    <xf numFmtId="38" fontId="0" fillId="0" borderId="3" xfId="0" applyNumberFormat="1" applyFill="1" applyBorder="1" applyAlignment="1">
      <alignment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38" fontId="1" fillId="2" borderId="26" xfId="0" applyNumberFormat="1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Continuous"/>
      <protection hidden="1" locked="0"/>
    </xf>
    <xf numFmtId="0" fontId="0" fillId="0" borderId="2" xfId="0" applyBorder="1" applyAlignment="1">
      <alignment horizontal="centerContinuous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10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3" borderId="0" xfId="0" applyFont="1" applyFill="1" applyBorder="1" applyAlignment="1" quotePrefix="1">
      <alignment horizontal="left"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 quotePrefix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Continuous"/>
    </xf>
    <xf numFmtId="0" fontId="0" fillId="0" borderId="0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centerContinuous"/>
    </xf>
    <xf numFmtId="0" fontId="0" fillId="3" borderId="0" xfId="0" applyFont="1" applyFill="1" applyBorder="1" applyAlignment="1">
      <alignment horizontal="centerContinuous"/>
    </xf>
    <xf numFmtId="0" fontId="0" fillId="3" borderId="19" xfId="0" applyFont="1" applyFill="1" applyBorder="1" applyAlignment="1">
      <alignment horizontal="centerContinuous"/>
    </xf>
    <xf numFmtId="0" fontId="0" fillId="3" borderId="22" xfId="0" applyFont="1" applyFill="1" applyBorder="1" applyAlignment="1">
      <alignment/>
    </xf>
    <xf numFmtId="0" fontId="0" fillId="3" borderId="22" xfId="0" applyFill="1" applyBorder="1" applyAlignment="1">
      <alignment horizontal="centerContinuous"/>
    </xf>
    <xf numFmtId="0" fontId="0" fillId="3" borderId="23" xfId="0" applyFill="1" applyBorder="1" applyAlignment="1">
      <alignment horizontal="centerContinuous"/>
    </xf>
    <xf numFmtId="0" fontId="0" fillId="3" borderId="20" xfId="0" applyFill="1" applyBorder="1" applyAlignment="1">
      <alignment horizontal="centerContinuous"/>
    </xf>
    <xf numFmtId="0" fontId="0" fillId="3" borderId="0" xfId="0" applyFont="1" applyFill="1" applyBorder="1" applyAlignment="1" quotePrefix="1">
      <alignment horizontal="centerContinuous"/>
    </xf>
    <xf numFmtId="169" fontId="0" fillId="0" borderId="4" xfId="0" applyNumberFormat="1" applyBorder="1" applyAlignment="1">
      <alignment/>
    </xf>
    <xf numFmtId="169" fontId="0" fillId="3" borderId="15" xfId="0" applyNumberFormat="1" applyFill="1" applyBorder="1" applyAlignment="1" applyProtection="1">
      <alignment/>
      <protection locked="0"/>
    </xf>
    <xf numFmtId="169" fontId="0" fillId="0" borderId="3" xfId="0" applyNumberFormat="1" applyBorder="1" applyAlignment="1">
      <alignment/>
    </xf>
    <xf numFmtId="169" fontId="0" fillId="0" borderId="4" xfId="0" applyNumberFormat="1" applyFill="1" applyBorder="1" applyAlignment="1">
      <alignment/>
    </xf>
    <xf numFmtId="169" fontId="1" fillId="2" borderId="15" xfId="0" applyNumberFormat="1" applyFont="1" applyFill="1" applyBorder="1" applyAlignment="1" applyProtection="1">
      <alignment/>
      <protection hidden="1"/>
    </xf>
    <xf numFmtId="0" fontId="1" fillId="2" borderId="7" xfId="0" applyFont="1" applyFill="1" applyBorder="1" applyAlignment="1" quotePrefix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6" xfId="0" applyFont="1" applyFill="1" applyBorder="1" applyAlignment="1" quotePrefix="1">
      <alignment horizontal="centerContinuous" wrapText="1"/>
    </xf>
    <xf numFmtId="0" fontId="1" fillId="2" borderId="26" xfId="0" applyFont="1" applyFill="1" applyBorder="1" applyAlignment="1" quotePrefix="1">
      <alignment horizontal="center" wrapText="1"/>
    </xf>
    <xf numFmtId="0" fontId="1" fillId="2" borderId="27" xfId="0" applyFont="1" applyFill="1" applyBorder="1" applyAlignment="1" quotePrefix="1">
      <alignment horizontal="center" wrapText="1"/>
    </xf>
    <xf numFmtId="169" fontId="0" fillId="3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8" fontId="1" fillId="2" borderId="36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/>
      <protection locked="0"/>
    </xf>
    <xf numFmtId="6" fontId="0" fillId="0" borderId="0" xfId="0" applyNumberFormat="1" applyFill="1" applyBorder="1" applyAlignment="1" applyProtection="1">
      <alignment/>
      <protection locked="0"/>
    </xf>
    <xf numFmtId="3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6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0" fillId="0" borderId="0" xfId="0" applyAlignment="1" applyProtection="1" quotePrefix="1">
      <alignment horizontal="left"/>
      <protection locked="0"/>
    </xf>
    <xf numFmtId="38" fontId="0" fillId="0" borderId="12" xfId="0" applyNumberFormat="1" applyBorder="1" applyAlignment="1" quotePrefix="1">
      <alignment horizontal="left"/>
    </xf>
    <xf numFmtId="38" fontId="0" fillId="0" borderId="0" xfId="0" applyNumberFormat="1" applyAlignment="1" applyProtection="1">
      <alignment/>
      <protection locked="0"/>
    </xf>
    <xf numFmtId="38" fontId="0" fillId="3" borderId="12" xfId="0" applyNumberFormat="1" applyFill="1" applyBorder="1" applyAlignment="1" applyProtection="1">
      <alignment horizontal="left"/>
      <protection locked="0"/>
    </xf>
    <xf numFmtId="38" fontId="0" fillId="3" borderId="0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/>
      <protection locked="0"/>
    </xf>
    <xf numFmtId="38" fontId="1" fillId="2" borderId="15" xfId="0" applyNumberFormat="1" applyFont="1" applyFill="1" applyBorder="1" applyAlignment="1" applyProtection="1">
      <alignment/>
      <protection hidden="1"/>
    </xf>
    <xf numFmtId="38" fontId="1" fillId="2" borderId="25" xfId="0" applyNumberFormat="1" applyFont="1" applyFill="1" applyBorder="1" applyAlignment="1" applyProtection="1">
      <alignment/>
      <protection hidden="1"/>
    </xf>
    <xf numFmtId="38" fontId="0" fillId="0" borderId="0" xfId="0" applyNumberFormat="1" applyFill="1" applyBorder="1" applyAlignment="1" applyProtection="1">
      <alignment horizontal="left"/>
      <protection locked="0"/>
    </xf>
    <xf numFmtId="6" fontId="0" fillId="0" borderId="12" xfId="0" applyNumberFormat="1" applyBorder="1" applyAlignment="1">
      <alignment horizontal="left"/>
    </xf>
    <xf numFmtId="6" fontId="0" fillId="3" borderId="0" xfId="0" applyNumberFormat="1" applyFont="1" applyFill="1" applyBorder="1" applyAlignment="1" applyProtection="1">
      <alignment/>
      <protection locked="0"/>
    </xf>
    <xf numFmtId="6" fontId="1" fillId="2" borderId="14" xfId="0" applyNumberFormat="1" applyFont="1" applyFill="1" applyBorder="1" applyAlignment="1" quotePrefix="1">
      <alignment horizontal="left"/>
    </xf>
    <xf numFmtId="6" fontId="0" fillId="3" borderId="12" xfId="0" applyNumberFormat="1" applyFill="1" applyBorder="1" applyAlignment="1" applyProtection="1">
      <alignment horizontal="left"/>
      <protection locked="0"/>
    </xf>
    <xf numFmtId="6" fontId="0" fillId="0" borderId="37" xfId="0" applyNumberFormat="1" applyBorder="1" applyAlignment="1" quotePrefix="1">
      <alignment horizontal="center"/>
    </xf>
    <xf numFmtId="6" fontId="0" fillId="3" borderId="2" xfId="0" applyNumberFormat="1" applyFont="1" applyFill="1" applyBorder="1" applyAlignment="1" applyProtection="1">
      <alignment/>
      <protection locked="0"/>
    </xf>
    <xf numFmtId="6" fontId="1" fillId="2" borderId="7" xfId="0" applyNumberFormat="1" applyFont="1" applyFill="1" applyBorder="1" applyAlignment="1">
      <alignment/>
    </xf>
    <xf numFmtId="38" fontId="1" fillId="2" borderId="37" xfId="0" applyNumberFormat="1" applyFont="1" applyFill="1" applyBorder="1" applyAlignment="1" quotePrefix="1">
      <alignment horizontal="left"/>
    </xf>
    <xf numFmtId="0" fontId="8" fillId="0" borderId="0" xfId="0" applyFont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 quotePrefix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 quotePrefix="1">
      <alignment horizontal="centerContinuous" wrapText="1"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0" fontId="0" fillId="0" borderId="0" xfId="0" applyFill="1" applyBorder="1" applyAlignment="1" applyProtection="1" quotePrefix="1">
      <alignment horizontal="center"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38" fontId="0" fillId="0" borderId="0" xfId="0" applyNumberFormat="1" applyFill="1" applyBorder="1" applyAlignment="1" applyProtection="1" quotePrefix="1">
      <alignment horizontal="center"/>
      <protection locked="0"/>
    </xf>
    <xf numFmtId="38" fontId="1" fillId="0" borderId="0" xfId="0" applyNumberFormat="1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 applyProtection="1" quotePrefix="1">
      <alignment horizontal="left"/>
      <protection locked="0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38" fontId="12" fillId="4" borderId="1" xfId="15" applyNumberFormat="1" applyFont="1" applyFill="1" applyBorder="1" applyAlignment="1" applyProtection="1">
      <alignment/>
      <protection locked="0"/>
    </xf>
    <xf numFmtId="38" fontId="0" fillId="4" borderId="1" xfId="15" applyNumberForma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" fillId="2" borderId="18" xfId="0" applyFont="1" applyFill="1" applyBorder="1" applyAlignment="1" quotePrefix="1">
      <alignment horizontal="center"/>
    </xf>
    <xf numFmtId="38" fontId="1" fillId="2" borderId="23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4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41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38" fontId="0" fillId="3" borderId="1" xfId="0" applyNumberFormat="1" applyFont="1" applyFill="1" applyBorder="1" applyAlignment="1" applyProtection="1">
      <alignment/>
      <protection locked="0"/>
    </xf>
    <xf numFmtId="170" fontId="0" fillId="3" borderId="1" xfId="0" applyNumberFormat="1" applyFont="1" applyFill="1" applyBorder="1" applyAlignment="1" applyProtection="1">
      <alignment/>
      <protection locked="0"/>
    </xf>
    <xf numFmtId="6" fontId="0" fillId="0" borderId="1" xfId="0" applyNumberFormat="1" applyFont="1" applyBorder="1" applyAlignment="1" applyProtection="1">
      <alignment/>
      <protection hidden="1"/>
    </xf>
    <xf numFmtId="0" fontId="0" fillId="0" borderId="32" xfId="0" applyFont="1" applyBorder="1" applyAlignment="1">
      <alignment/>
    </xf>
    <xf numFmtId="38" fontId="0" fillId="3" borderId="32" xfId="0" applyNumberFormat="1" applyFont="1" applyFill="1" applyBorder="1" applyAlignment="1" applyProtection="1">
      <alignment/>
      <protection locked="0"/>
    </xf>
    <xf numFmtId="170" fontId="0" fillId="3" borderId="32" xfId="0" applyNumberFormat="1" applyFont="1" applyFill="1" applyBorder="1" applyAlignment="1" applyProtection="1">
      <alignment/>
      <protection locked="0"/>
    </xf>
    <xf numFmtId="6" fontId="0" fillId="0" borderId="32" xfId="0" applyNumberFormat="1" applyFont="1" applyBorder="1" applyAlignment="1" applyProtection="1">
      <alignment/>
      <protection hidden="1"/>
    </xf>
    <xf numFmtId="0" fontId="1" fillId="2" borderId="16" xfId="0" applyFont="1" applyFill="1" applyBorder="1" applyAlignment="1" applyProtection="1">
      <alignment/>
      <protection hidden="1"/>
    </xf>
    <xf numFmtId="38" fontId="0" fillId="2" borderId="2" xfId="0" applyNumberFormat="1" applyFont="1" applyFill="1" applyBorder="1" applyAlignment="1" applyProtection="1">
      <alignment/>
      <protection hidden="1"/>
    </xf>
    <xf numFmtId="170" fontId="0" fillId="2" borderId="2" xfId="0" applyNumberFormat="1" applyFont="1" applyFill="1" applyBorder="1" applyAlignment="1" applyProtection="1">
      <alignment/>
      <protection hidden="1"/>
    </xf>
    <xf numFmtId="6" fontId="0" fillId="2" borderId="44" xfId="0" applyNumberFormat="1" applyFont="1" applyFill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>
      <alignment/>
    </xf>
    <xf numFmtId="0" fontId="0" fillId="2" borderId="42" xfId="0" applyFont="1" applyFill="1" applyBorder="1" applyAlignment="1" applyProtection="1">
      <alignment/>
      <protection hidden="1"/>
    </xf>
    <xf numFmtId="40" fontId="0" fillId="2" borderId="42" xfId="0" applyNumberFormat="1" applyFont="1" applyFill="1" applyBorder="1" applyAlignment="1" applyProtection="1">
      <alignment/>
      <protection hidden="1"/>
    </xf>
    <xf numFmtId="6" fontId="1" fillId="2" borderId="45" xfId="0" applyNumberFormat="1" applyFont="1" applyFill="1" applyBorder="1" applyAlignment="1" applyProtection="1">
      <alignment/>
      <protection hidden="1"/>
    </xf>
    <xf numFmtId="0" fontId="1" fillId="0" borderId="42" xfId="0" applyFont="1" applyFill="1" applyBorder="1" applyAlignment="1">
      <alignment/>
    </xf>
    <xf numFmtId="0" fontId="0" fillId="0" borderId="42" xfId="0" applyFont="1" applyFill="1" applyBorder="1" applyAlignment="1" applyProtection="1">
      <alignment/>
      <protection hidden="1"/>
    </xf>
    <xf numFmtId="40" fontId="0" fillId="0" borderId="42" xfId="0" applyNumberFormat="1" applyFont="1" applyFill="1" applyBorder="1" applyAlignment="1" applyProtection="1">
      <alignment/>
      <protection hidden="1"/>
    </xf>
    <xf numFmtId="6" fontId="1" fillId="0" borderId="42" xfId="0" applyNumberFormat="1" applyFont="1" applyFill="1" applyBorder="1" applyAlignment="1" applyProtection="1">
      <alignment/>
      <protection hidden="1"/>
    </xf>
    <xf numFmtId="0" fontId="1" fillId="2" borderId="42" xfId="0" applyFont="1" applyFill="1" applyBorder="1" applyAlignment="1">
      <alignment horizontal="center" vertical="top" wrapText="1"/>
    </xf>
    <xf numFmtId="40" fontId="1" fillId="2" borderId="43" xfId="0" applyNumberFormat="1" applyFont="1" applyFill="1" applyBorder="1" applyAlignment="1">
      <alignment horizontal="center"/>
    </xf>
    <xf numFmtId="0" fontId="1" fillId="2" borderId="43" xfId="0" applyFont="1" applyFill="1" applyBorder="1" applyAlignment="1" applyProtection="1">
      <alignment horizontal="center"/>
      <protection hidden="1"/>
    </xf>
    <xf numFmtId="0" fontId="0" fillId="0" borderId="46" xfId="0" applyFont="1" applyBorder="1" applyAlignment="1">
      <alignment/>
    </xf>
    <xf numFmtId="38" fontId="0" fillId="3" borderId="29" xfId="0" applyNumberFormat="1" applyFont="1" applyFill="1" applyBorder="1" applyAlignment="1" applyProtection="1">
      <alignment/>
      <protection locked="0"/>
    </xf>
    <xf numFmtId="40" fontId="0" fillId="3" borderId="1" xfId="0" applyNumberFormat="1" applyFont="1" applyFill="1" applyBorder="1" applyAlignment="1" applyProtection="1">
      <alignment/>
      <protection locked="0"/>
    </xf>
    <xf numFmtId="0" fontId="0" fillId="0" borderId="47" xfId="0" applyFont="1" applyBorder="1" applyAlignment="1">
      <alignment/>
    </xf>
    <xf numFmtId="6" fontId="0" fillId="0" borderId="4" xfId="0" applyNumberFormat="1" applyFont="1" applyBorder="1" applyAlignment="1" applyProtection="1">
      <alignment/>
      <protection hidden="1"/>
    </xf>
    <xf numFmtId="0" fontId="1" fillId="2" borderId="41" xfId="0" applyFont="1" applyFill="1" applyBorder="1" applyAlignment="1" applyProtection="1">
      <alignment/>
      <protection locked="0"/>
    </xf>
    <xf numFmtId="38" fontId="0" fillId="2" borderId="42" xfId="0" applyNumberFormat="1" applyFont="1" applyFill="1" applyBorder="1" applyAlignment="1" applyProtection="1">
      <alignment/>
      <protection locked="0"/>
    </xf>
    <xf numFmtId="40" fontId="0" fillId="2" borderId="42" xfId="0" applyNumberFormat="1" applyFont="1" applyFill="1" applyBorder="1" applyAlignment="1" applyProtection="1">
      <alignment/>
      <protection locked="0"/>
    </xf>
    <xf numFmtId="6" fontId="0" fillId="2" borderId="48" xfId="0" applyNumberFormat="1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40" fontId="0" fillId="3" borderId="15" xfId="0" applyNumberFormat="1" applyFont="1" applyFill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 hidden="1"/>
    </xf>
    <xf numFmtId="0" fontId="0" fillId="3" borderId="49" xfId="0" applyFont="1" applyFill="1" applyBorder="1" applyAlignment="1" applyProtection="1">
      <alignment/>
      <protection locked="0"/>
    </xf>
    <xf numFmtId="0" fontId="1" fillId="2" borderId="21" xfId="0" applyFont="1" applyFill="1" applyBorder="1" applyAlignment="1">
      <alignment/>
    </xf>
    <xf numFmtId="38" fontId="0" fillId="2" borderId="42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6" fontId="1" fillId="0" borderId="45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0" fontId="1" fillId="2" borderId="4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2" fontId="0" fillId="3" borderId="50" xfId="0" applyNumberFormat="1" applyFont="1" applyFill="1" applyBorder="1" applyAlignment="1" applyProtection="1">
      <alignment/>
      <protection locked="0"/>
    </xf>
    <xf numFmtId="3" fontId="0" fillId="3" borderId="50" xfId="0" applyNumberFormat="1" applyFont="1" applyFill="1" applyBorder="1" applyAlignment="1" applyProtection="1">
      <alignment/>
      <protection locked="0"/>
    </xf>
    <xf numFmtId="173" fontId="0" fillId="3" borderId="33" xfId="0" applyNumberFormat="1" applyFont="1" applyFill="1" applyBorder="1" applyAlignment="1" applyProtection="1">
      <alignment/>
      <protection locked="0"/>
    </xf>
    <xf numFmtId="172" fontId="1" fillId="3" borderId="45" xfId="0" applyNumberFormat="1" applyFont="1" applyFill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54" xfId="0" applyFont="1" applyFill="1" applyBorder="1" applyAlignment="1" applyProtection="1">
      <alignment/>
      <protection locked="0"/>
    </xf>
    <xf numFmtId="172" fontId="0" fillId="3" borderId="15" xfId="0" applyNumberFormat="1" applyFont="1" applyFill="1" applyBorder="1" applyAlignment="1" applyProtection="1">
      <alignment/>
      <protection locked="0"/>
    </xf>
    <xf numFmtId="0" fontId="0" fillId="3" borderId="55" xfId="0" applyFont="1" applyFill="1" applyBorder="1" applyAlignment="1" applyProtection="1">
      <alignment/>
      <protection locked="0"/>
    </xf>
    <xf numFmtId="0" fontId="0" fillId="3" borderId="56" xfId="0" applyFont="1" applyFill="1" applyBorder="1" applyAlignment="1" applyProtection="1">
      <alignment/>
      <protection locked="0"/>
    </xf>
    <xf numFmtId="0" fontId="0" fillId="3" borderId="57" xfId="0" applyFont="1" applyFill="1" applyBorder="1" applyAlignment="1" applyProtection="1">
      <alignment/>
      <protection locked="0"/>
    </xf>
    <xf numFmtId="172" fontId="0" fillId="3" borderId="1" xfId="0" applyNumberFormat="1" applyFont="1" applyFill="1" applyBorder="1" applyAlignment="1" applyProtection="1">
      <alignment/>
      <protection locked="0"/>
    </xf>
    <xf numFmtId="0" fontId="0" fillId="3" borderId="58" xfId="0" applyFont="1" applyFill="1" applyBorder="1" applyAlignment="1" applyProtection="1">
      <alignment/>
      <protection locked="0"/>
    </xf>
    <xf numFmtId="0" fontId="0" fillId="3" borderId="59" xfId="0" applyFont="1" applyFill="1" applyBorder="1" applyAlignment="1" applyProtection="1">
      <alignment/>
      <protection locked="0"/>
    </xf>
    <xf numFmtId="0" fontId="0" fillId="3" borderId="60" xfId="0" applyFont="1" applyFill="1" applyBorder="1" applyAlignment="1" applyProtection="1">
      <alignment/>
      <protection locked="0"/>
    </xf>
    <xf numFmtId="172" fontId="0" fillId="3" borderId="4" xfId="0" applyNumberFormat="1" applyFont="1" applyFill="1" applyBorder="1" applyAlignment="1" applyProtection="1">
      <alignment/>
      <protection locked="0"/>
    </xf>
    <xf numFmtId="0" fontId="1" fillId="2" borderId="61" xfId="0" applyFont="1" applyFill="1" applyBorder="1" applyAlignment="1" applyProtection="1">
      <alignment horizontal="left"/>
      <protection locked="0"/>
    </xf>
    <xf numFmtId="0" fontId="0" fillId="2" borderId="42" xfId="0" applyFont="1" applyFill="1" applyBorder="1" applyAlignment="1" applyProtection="1">
      <alignment/>
      <protection locked="0"/>
    </xf>
    <xf numFmtId="0" fontId="0" fillId="2" borderId="48" xfId="0" applyFont="1" applyFill="1" applyBorder="1" applyAlignment="1" applyProtection="1">
      <alignment/>
      <protection locked="0"/>
    </xf>
    <xf numFmtId="172" fontId="1" fillId="2" borderId="26" xfId="0" applyNumberFormat="1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wrapText="1"/>
    </xf>
    <xf numFmtId="0" fontId="17" fillId="0" borderId="0" xfId="0" applyFont="1" applyFill="1" applyAlignment="1">
      <alignment/>
    </xf>
    <xf numFmtId="0" fontId="17" fillId="0" borderId="62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8" fillId="0" borderId="6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2" borderId="5" xfId="0" applyFont="1" applyFill="1" applyBorder="1" applyAlignment="1" quotePrefix="1">
      <alignment horizontal="center"/>
    </xf>
    <xf numFmtId="0" fontId="18" fillId="2" borderId="66" xfId="0" applyFont="1" applyFill="1" applyBorder="1" applyAlignment="1">
      <alignment horizontal="center"/>
    </xf>
    <xf numFmtId="0" fontId="18" fillId="2" borderId="8" xfId="0" applyFont="1" applyFill="1" applyBorder="1" applyAlignment="1" quotePrefix="1">
      <alignment horizontal="center"/>
    </xf>
    <xf numFmtId="0" fontId="15" fillId="0" borderId="67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65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65" xfId="0" applyFont="1" applyFill="1" applyBorder="1" applyAlignment="1">
      <alignment/>
    </xf>
    <xf numFmtId="0" fontId="18" fillId="2" borderId="9" xfId="0" applyFont="1" applyFill="1" applyBorder="1" applyAlignment="1" quotePrefix="1">
      <alignment horizontal="center"/>
    </xf>
    <xf numFmtId="0" fontId="18" fillId="2" borderId="68" xfId="0" applyFont="1" applyFill="1" applyBorder="1" applyAlignment="1" quotePrefix="1">
      <alignment horizontal="center"/>
    </xf>
    <xf numFmtId="0" fontId="18" fillId="2" borderId="36" xfId="0" applyFont="1" applyFill="1" applyBorder="1" applyAlignment="1">
      <alignment horizontal="center"/>
    </xf>
    <xf numFmtId="0" fontId="18" fillId="0" borderId="65" xfId="0" applyFont="1" applyFill="1" applyBorder="1" applyAlignment="1" quotePrefix="1">
      <alignment horizontal="left"/>
    </xf>
    <xf numFmtId="0" fontId="17" fillId="0" borderId="28" xfId="0" applyFont="1" applyFill="1" applyBorder="1" applyAlignment="1">
      <alignment/>
    </xf>
    <xf numFmtId="3" fontId="17" fillId="3" borderId="29" xfId="0" applyNumberFormat="1" applyFont="1" applyFill="1" applyBorder="1" applyAlignment="1" applyProtection="1">
      <alignment horizontal="center"/>
      <protection locked="0"/>
    </xf>
    <xf numFmtId="3" fontId="17" fillId="3" borderId="30" xfId="0" applyNumberFormat="1" applyFont="1" applyFill="1" applyBorder="1" applyAlignment="1" applyProtection="1">
      <alignment horizontal="center"/>
      <protection locked="0"/>
    </xf>
    <xf numFmtId="0" fontId="18" fillId="0" borderId="56" xfId="0" applyFont="1" applyFill="1" applyBorder="1" applyAlignment="1" applyProtection="1">
      <alignment horizontal="left"/>
      <protection locked="0"/>
    </xf>
    <xf numFmtId="0" fontId="17" fillId="0" borderId="69" xfId="0" applyFont="1" applyFill="1" applyBorder="1" applyAlignment="1">
      <alignment/>
    </xf>
    <xf numFmtId="3" fontId="17" fillId="3" borderId="1" xfId="0" applyNumberFormat="1" applyFont="1" applyFill="1" applyBorder="1" applyAlignment="1" applyProtection="1">
      <alignment horizontal="center"/>
      <protection locked="0"/>
    </xf>
    <xf numFmtId="3" fontId="17" fillId="3" borderId="50" xfId="0" applyNumberFormat="1" applyFont="1" applyFill="1" applyBorder="1" applyAlignment="1" applyProtection="1">
      <alignment horizontal="center"/>
      <protection locked="0"/>
    </xf>
    <xf numFmtId="0" fontId="18" fillId="0" borderId="69" xfId="0" applyFont="1" applyFill="1" applyBorder="1" applyAlignment="1">
      <alignment/>
    </xf>
    <xf numFmtId="6" fontId="18" fillId="3" borderId="1" xfId="0" applyNumberFormat="1" applyFont="1" applyFill="1" applyBorder="1" applyAlignment="1" applyProtection="1">
      <alignment/>
      <protection locked="0"/>
    </xf>
    <xf numFmtId="6" fontId="18" fillId="3" borderId="50" xfId="0" applyNumberFormat="1" applyFont="1" applyFill="1" applyBorder="1" applyAlignment="1" applyProtection="1">
      <alignment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38" fontId="17" fillId="3" borderId="1" xfId="0" applyNumberFormat="1" applyFont="1" applyFill="1" applyBorder="1" applyAlignment="1" applyProtection="1">
      <alignment horizontal="center"/>
      <protection locked="0"/>
    </xf>
    <xf numFmtId="38" fontId="17" fillId="3" borderId="50" xfId="0" applyNumberFormat="1" applyFont="1" applyFill="1" applyBorder="1" applyAlignment="1" applyProtection="1">
      <alignment horizontal="center"/>
      <protection locked="0"/>
    </xf>
    <xf numFmtId="4" fontId="18" fillId="3" borderId="1" xfId="0" applyNumberFormat="1" applyFont="1" applyFill="1" applyBorder="1" applyAlignment="1" applyProtection="1">
      <alignment horizontal="center"/>
      <protection locked="0"/>
    </xf>
    <xf numFmtId="6" fontId="18" fillId="3" borderId="1" xfId="0" applyNumberFormat="1" applyFont="1" applyFill="1" applyBorder="1" applyAlignment="1" applyProtection="1">
      <alignment horizontal="right"/>
      <protection locked="0"/>
    </xf>
    <xf numFmtId="6" fontId="18" fillId="3" borderId="50" xfId="0" applyNumberFormat="1" applyFont="1" applyFill="1" applyBorder="1" applyAlignment="1" applyProtection="1">
      <alignment horizontal="right"/>
      <protection locked="0"/>
    </xf>
    <xf numFmtId="6" fontId="18" fillId="0" borderId="1" xfId="0" applyNumberFormat="1" applyFont="1" applyFill="1" applyBorder="1" applyAlignment="1" applyProtection="1">
      <alignment horizontal="right"/>
      <protection hidden="1"/>
    </xf>
    <xf numFmtId="6" fontId="18" fillId="0" borderId="50" xfId="0" applyNumberFormat="1" applyFont="1" applyFill="1" applyBorder="1" applyAlignment="1" applyProtection="1">
      <alignment horizontal="right"/>
      <protection hidden="1"/>
    </xf>
    <xf numFmtId="0" fontId="24" fillId="0" borderId="70" xfId="0" applyFont="1" applyFill="1" applyBorder="1" applyAlignment="1" applyProtection="1">
      <alignment horizontal="left" wrapText="1"/>
      <protection locked="0"/>
    </xf>
    <xf numFmtId="0" fontId="18" fillId="3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6" fontId="17" fillId="3" borderId="1" xfId="0" applyNumberFormat="1" applyFont="1" applyFill="1" applyBorder="1" applyAlignment="1" applyProtection="1">
      <alignment horizontal="right"/>
      <protection locked="0"/>
    </xf>
    <xf numFmtId="6" fontId="17" fillId="3" borderId="50" xfId="0" applyNumberFormat="1" applyFont="1" applyFill="1" applyBorder="1" applyAlignment="1" applyProtection="1">
      <alignment horizontal="right"/>
      <protection locked="0"/>
    </xf>
    <xf numFmtId="0" fontId="18" fillId="0" borderId="65" xfId="0" applyFont="1" applyFill="1" applyBorder="1" applyAlignment="1">
      <alignment horizontal="left"/>
    </xf>
    <xf numFmtId="173" fontId="18" fillId="3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>
      <alignment/>
    </xf>
    <xf numFmtId="6" fontId="17" fillId="3" borderId="3" xfId="0" applyNumberFormat="1" applyFont="1" applyFill="1" applyBorder="1" applyAlignment="1" applyProtection="1">
      <alignment horizontal="right"/>
      <protection locked="0"/>
    </xf>
    <xf numFmtId="6" fontId="17" fillId="3" borderId="13" xfId="0" applyNumberFormat="1" applyFont="1" applyFill="1" applyBorder="1" applyAlignment="1" applyProtection="1">
      <alignment horizontal="right"/>
      <protection locked="0"/>
    </xf>
    <xf numFmtId="0" fontId="17" fillId="0" borderId="20" xfId="0" applyFont="1" applyFill="1" applyBorder="1" applyAlignment="1" applyProtection="1">
      <alignment/>
      <protection locked="0"/>
    </xf>
    <xf numFmtId="0" fontId="17" fillId="0" borderId="21" xfId="0" applyFont="1" applyFill="1" applyBorder="1" applyAlignment="1" applyProtection="1">
      <alignment/>
      <protection locked="0"/>
    </xf>
    <xf numFmtId="6" fontId="17" fillId="3" borderId="32" xfId="0" applyNumberFormat="1" applyFont="1" applyFill="1" applyBorder="1" applyAlignment="1" applyProtection="1">
      <alignment horizontal="right"/>
      <protection locked="0"/>
    </xf>
    <xf numFmtId="6" fontId="17" fillId="3" borderId="33" xfId="0" applyNumberFormat="1" applyFont="1" applyFill="1" applyBorder="1" applyAlignment="1" applyProtection="1">
      <alignment horizontal="right"/>
      <protection locked="0"/>
    </xf>
    <xf numFmtId="0" fontId="15" fillId="0" borderId="71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15" fillId="0" borderId="73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Continuous"/>
    </xf>
    <xf numFmtId="0" fontId="0" fillId="3" borderId="0" xfId="0" applyFont="1" applyFill="1" applyBorder="1" applyAlignment="1" quotePrefix="1">
      <alignment horizontal="left"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5" xfId="0" applyFont="1" applyFill="1" applyBorder="1" applyAlignment="1" applyProtection="1">
      <alignment horizontal="left" vertical="center"/>
      <protection locked="0"/>
    </xf>
    <xf numFmtId="0" fontId="1" fillId="2" borderId="56" xfId="0" applyFont="1" applyFill="1" applyBorder="1" applyAlignment="1" applyProtection="1">
      <alignment horizontal="left" vertical="center"/>
      <protection locked="0"/>
    </xf>
    <xf numFmtId="0" fontId="1" fillId="2" borderId="57" xfId="0" applyFont="1" applyFill="1" applyBorder="1" applyAlignment="1" applyProtection="1">
      <alignment horizontal="left" vertical="center"/>
      <protection locked="0"/>
    </xf>
    <xf numFmtId="0" fontId="15" fillId="3" borderId="55" xfId="0" applyFont="1" applyFill="1" applyBorder="1" applyAlignment="1" applyProtection="1">
      <alignment/>
      <protection locked="0"/>
    </xf>
    <xf numFmtId="0" fontId="15" fillId="3" borderId="56" xfId="0" applyFont="1" applyFill="1" applyBorder="1" applyAlignment="1" applyProtection="1">
      <alignment/>
      <protection locked="0"/>
    </xf>
    <xf numFmtId="0" fontId="15" fillId="3" borderId="74" xfId="0" applyFont="1" applyFill="1" applyBorder="1" applyAlignment="1" applyProtection="1">
      <alignment/>
      <protection locked="0"/>
    </xf>
    <xf numFmtId="0" fontId="0" fillId="3" borderId="51" xfId="0" applyFont="1" applyFill="1" applyBorder="1" applyAlignment="1" applyProtection="1">
      <alignment/>
      <protection locked="0"/>
    </xf>
    <xf numFmtId="0" fontId="0" fillId="3" borderId="52" xfId="0" applyFont="1" applyFill="1" applyBorder="1" applyAlignment="1" applyProtection="1">
      <alignment/>
      <protection locked="0"/>
    </xf>
    <xf numFmtId="0" fontId="0" fillId="3" borderId="75" xfId="0" applyFont="1" applyFill="1" applyBorder="1" applyAlignment="1" applyProtection="1">
      <alignment/>
      <protection locked="0"/>
    </xf>
    <xf numFmtId="0" fontId="14" fillId="2" borderId="41" xfId="0" applyFont="1" applyFill="1" applyBorder="1" applyAlignment="1" applyProtection="1">
      <alignment/>
      <protection locked="0"/>
    </xf>
    <xf numFmtId="0" fontId="14" fillId="2" borderId="42" xfId="0" applyFont="1" applyFill="1" applyBorder="1" applyAlignment="1" applyProtection="1">
      <alignment/>
      <protection locked="0"/>
    </xf>
    <xf numFmtId="0" fontId="14" fillId="2" borderId="43" xfId="0" applyFont="1" applyFill="1" applyBorder="1" applyAlignment="1" applyProtection="1">
      <alignment/>
      <protection locked="0"/>
    </xf>
    <xf numFmtId="0" fontId="15" fillId="0" borderId="1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0" fontId="14" fillId="0" borderId="76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4" fillId="2" borderId="55" xfId="0" applyFont="1" applyFill="1" applyBorder="1" applyAlignment="1" applyProtection="1">
      <alignment horizontal="left" vertical="center"/>
      <protection locked="0"/>
    </xf>
    <xf numFmtId="0" fontId="14" fillId="2" borderId="56" xfId="0" applyFont="1" applyFill="1" applyBorder="1" applyAlignment="1" applyProtection="1">
      <alignment horizontal="left" vertical="center"/>
      <protection locked="0"/>
    </xf>
    <xf numFmtId="0" fontId="14" fillId="2" borderId="7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8" fillId="2" borderId="49" xfId="0" applyFont="1" applyFill="1" applyBorder="1" applyAlignment="1">
      <alignment horizontal="left"/>
    </xf>
    <xf numFmtId="0" fontId="18" fillId="2" borderId="56" xfId="0" applyFont="1" applyFill="1" applyBorder="1" applyAlignment="1">
      <alignment horizontal="left"/>
    </xf>
    <xf numFmtId="0" fontId="18" fillId="2" borderId="74" xfId="0" applyFont="1" applyFill="1" applyBorder="1" applyAlignment="1">
      <alignment horizontal="left"/>
    </xf>
    <xf numFmtId="49" fontId="18" fillId="3" borderId="55" xfId="0" applyNumberFormat="1" applyFont="1" applyFill="1" applyBorder="1" applyAlignment="1">
      <alignment horizontal="center"/>
    </xf>
    <xf numFmtId="49" fontId="18" fillId="3" borderId="56" xfId="0" applyNumberFormat="1" applyFont="1" applyFill="1" applyBorder="1" applyAlignment="1">
      <alignment horizontal="center"/>
    </xf>
    <xf numFmtId="49" fontId="18" fillId="3" borderId="57" xfId="0" applyNumberFormat="1" applyFont="1" applyFill="1" applyBorder="1" applyAlignment="1">
      <alignment horizontal="center"/>
    </xf>
    <xf numFmtId="0" fontId="18" fillId="3" borderId="55" xfId="0" applyFont="1" applyFill="1" applyBorder="1" applyAlignment="1" applyProtection="1">
      <alignment horizontal="left"/>
      <protection locked="0"/>
    </xf>
    <xf numFmtId="0" fontId="18" fillId="3" borderId="56" xfId="0" applyFont="1" applyFill="1" applyBorder="1" applyAlignment="1" applyProtection="1">
      <alignment horizontal="left"/>
      <protection locked="0"/>
    </xf>
    <xf numFmtId="0" fontId="18" fillId="3" borderId="57" xfId="0" applyFont="1" applyFill="1" applyBorder="1" applyAlignment="1" applyProtection="1">
      <alignment horizontal="left"/>
      <protection locked="0"/>
    </xf>
    <xf numFmtId="49" fontId="18" fillId="3" borderId="55" xfId="0" applyNumberFormat="1" applyFont="1" applyFill="1" applyBorder="1" applyAlignment="1" applyProtection="1">
      <alignment horizontal="left"/>
      <protection locked="0"/>
    </xf>
    <xf numFmtId="49" fontId="18" fillId="3" borderId="56" xfId="0" applyNumberFormat="1" applyFont="1" applyFill="1" applyBorder="1" applyAlignment="1" applyProtection="1">
      <alignment horizontal="left"/>
      <protection locked="0"/>
    </xf>
    <xf numFmtId="49" fontId="18" fillId="3" borderId="57" xfId="0" applyNumberFormat="1" applyFont="1" applyFill="1" applyBorder="1" applyAlignment="1" applyProtection="1">
      <alignment horizontal="left"/>
      <protection locked="0"/>
    </xf>
    <xf numFmtId="49" fontId="18" fillId="3" borderId="55" xfId="15" applyNumberFormat="1" applyFont="1" applyFill="1" applyBorder="1" applyAlignment="1">
      <alignment horizontal="center"/>
    </xf>
    <xf numFmtId="49" fontId="18" fillId="3" borderId="56" xfId="15" applyNumberFormat="1" applyFont="1" applyFill="1" applyBorder="1" applyAlignment="1">
      <alignment horizontal="center"/>
    </xf>
    <xf numFmtId="49" fontId="18" fillId="3" borderId="57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pecial Deseg. Instructions"/>
      <sheetName val="Deseg. Submission"/>
      <sheetName val="Sheet1"/>
      <sheetName val="Section 1"/>
      <sheetName val="Section 2"/>
      <sheetName val="Section 3 "/>
      <sheetName val="Section 4"/>
      <sheetName val="Section 5"/>
      <sheetName val="Section 6"/>
      <sheetName val="Section 7"/>
      <sheetName val="Section 8"/>
      <sheetName val="Section 9"/>
      <sheetName val="Section 10-11"/>
      <sheetName val="Section 12-13"/>
      <sheetName val="Section 14"/>
      <sheetName val="Info. by Program"/>
      <sheetName val="Cont Education Units"/>
      <sheetName val="Schedule 1"/>
      <sheetName val="Schedule 2"/>
      <sheetName val="Schedul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1"/>
  <sheetViews>
    <sheetView showGridLines="0" tabSelected="1" zoomScale="75" zoomScaleNormal="75" workbookViewId="0" topLeftCell="A1">
      <selection activeCell="B18" sqref="B18"/>
    </sheetView>
  </sheetViews>
  <sheetFormatPr defaultColWidth="9.140625" defaultRowHeight="12.75"/>
  <cols>
    <col min="1" max="16384" width="9.140625" style="6" customWidth="1"/>
  </cols>
  <sheetData>
    <row r="1" ht="13.5" thickBot="1"/>
    <row r="2" spans="2:11" ht="12.75">
      <c r="B2" s="75"/>
      <c r="C2" s="76"/>
      <c r="D2" s="76"/>
      <c r="E2" s="76"/>
      <c r="F2" s="76"/>
      <c r="G2" s="76"/>
      <c r="H2" s="76"/>
      <c r="I2" s="76"/>
      <c r="J2" s="76"/>
      <c r="K2" s="77"/>
    </row>
    <row r="3" spans="2:11" ht="12.75">
      <c r="B3" s="61"/>
      <c r="C3" s="59"/>
      <c r="D3" s="59"/>
      <c r="E3" s="59"/>
      <c r="F3" s="59"/>
      <c r="G3" s="59"/>
      <c r="H3" s="59"/>
      <c r="I3" s="59"/>
      <c r="J3" s="59"/>
      <c r="K3" s="60"/>
    </row>
    <row r="4" spans="2:11" ht="12.75">
      <c r="B4" s="61"/>
      <c r="C4" s="59"/>
      <c r="D4" s="59"/>
      <c r="E4" s="59"/>
      <c r="F4" s="59"/>
      <c r="G4" s="59"/>
      <c r="H4" s="59"/>
      <c r="I4" s="59"/>
      <c r="J4" s="59"/>
      <c r="K4" s="60"/>
    </row>
    <row r="5" spans="2:11" ht="12.75">
      <c r="B5" s="61"/>
      <c r="C5" s="59"/>
      <c r="D5" s="59"/>
      <c r="E5" s="59"/>
      <c r="F5" s="59"/>
      <c r="G5" s="59"/>
      <c r="H5" s="59"/>
      <c r="I5" s="59"/>
      <c r="J5" s="59"/>
      <c r="K5" s="60"/>
    </row>
    <row r="6" spans="2:11" ht="12.75">
      <c r="B6" s="61"/>
      <c r="C6" s="59"/>
      <c r="D6" s="59"/>
      <c r="E6" s="59"/>
      <c r="F6" s="59"/>
      <c r="G6" s="59"/>
      <c r="H6" s="59"/>
      <c r="I6" s="59"/>
      <c r="J6" s="59"/>
      <c r="K6" s="60"/>
    </row>
    <row r="7" spans="2:11" ht="12.75">
      <c r="B7" s="61"/>
      <c r="C7" s="59"/>
      <c r="D7" s="59"/>
      <c r="E7" s="59"/>
      <c r="F7" s="59"/>
      <c r="G7" s="59"/>
      <c r="H7" s="59"/>
      <c r="I7" s="59"/>
      <c r="J7" s="59"/>
      <c r="K7" s="60"/>
    </row>
    <row r="8" spans="2:11" ht="12.75">
      <c r="B8" s="61"/>
      <c r="C8" s="59"/>
      <c r="D8" s="59"/>
      <c r="E8" s="59"/>
      <c r="F8" s="59"/>
      <c r="G8" s="59"/>
      <c r="H8" s="59"/>
      <c r="I8" s="59"/>
      <c r="J8" s="59"/>
      <c r="K8" s="60"/>
    </row>
    <row r="9" spans="2:11" ht="12.75">
      <c r="B9" s="61"/>
      <c r="C9" s="59"/>
      <c r="D9" s="59"/>
      <c r="E9" s="59"/>
      <c r="F9" s="59"/>
      <c r="G9" s="59"/>
      <c r="H9" s="59"/>
      <c r="I9" s="59"/>
      <c r="J9" s="59"/>
      <c r="K9" s="60"/>
    </row>
    <row r="10" spans="2:11" ht="12.75">
      <c r="B10" s="61"/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12.75">
      <c r="B11" s="61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.75">
      <c r="B12" s="61"/>
      <c r="C12" s="59"/>
      <c r="D12" s="59"/>
      <c r="E12" s="59"/>
      <c r="F12" s="59"/>
      <c r="G12" s="59"/>
      <c r="H12" s="59"/>
      <c r="I12" s="59"/>
      <c r="J12" s="59"/>
      <c r="K12" s="60"/>
    </row>
    <row r="13" spans="2:11" ht="12.75">
      <c r="B13" s="61"/>
      <c r="C13" s="59"/>
      <c r="D13" s="59"/>
      <c r="E13" s="59"/>
      <c r="F13" s="59"/>
      <c r="G13" s="59"/>
      <c r="H13" s="59"/>
      <c r="I13" s="59"/>
      <c r="J13" s="59"/>
      <c r="K13" s="60"/>
    </row>
    <row r="14" spans="2:11" ht="15.75">
      <c r="B14" s="78" t="s">
        <v>0</v>
      </c>
      <c r="C14" s="125"/>
      <c r="D14" s="125"/>
      <c r="E14" s="53"/>
      <c r="F14" s="53"/>
      <c r="G14" s="53"/>
      <c r="H14" s="53"/>
      <c r="I14" s="53"/>
      <c r="J14" s="53"/>
      <c r="K14" s="60"/>
    </row>
    <row r="15" spans="2:11" ht="15.75">
      <c r="B15" s="78"/>
      <c r="C15" s="125"/>
      <c r="D15" s="125"/>
      <c r="E15" s="53"/>
      <c r="F15" s="53"/>
      <c r="G15" s="53"/>
      <c r="H15" s="53"/>
      <c r="I15" s="53"/>
      <c r="J15" s="53"/>
      <c r="K15" s="60"/>
    </row>
    <row r="16" spans="2:11" ht="15.75">
      <c r="B16" s="78"/>
      <c r="C16" s="125"/>
      <c r="D16" s="125"/>
      <c r="E16" s="53"/>
      <c r="F16" s="53"/>
      <c r="G16" s="53"/>
      <c r="H16" s="53"/>
      <c r="I16" s="53"/>
      <c r="J16" s="53"/>
      <c r="K16" s="60"/>
    </row>
    <row r="17" spans="2:11" ht="15.75">
      <c r="B17" s="78" t="s">
        <v>268</v>
      </c>
      <c r="C17" s="125"/>
      <c r="D17" s="125"/>
      <c r="E17" s="53"/>
      <c r="F17" s="53"/>
      <c r="G17" s="53"/>
      <c r="H17" s="53"/>
      <c r="I17" s="53"/>
      <c r="J17" s="53"/>
      <c r="K17" s="60"/>
    </row>
    <row r="18" spans="2:11" ht="15.75">
      <c r="B18" s="78"/>
      <c r="C18" s="125"/>
      <c r="D18" s="125"/>
      <c r="E18" s="53"/>
      <c r="F18" s="53"/>
      <c r="G18" s="53"/>
      <c r="H18" s="53"/>
      <c r="I18" s="53"/>
      <c r="J18" s="53"/>
      <c r="K18" s="60"/>
    </row>
    <row r="19" spans="2:11" ht="15.75">
      <c r="B19" s="78"/>
      <c r="C19" s="125"/>
      <c r="D19" s="125"/>
      <c r="E19" s="53"/>
      <c r="F19" s="53"/>
      <c r="G19" s="53"/>
      <c r="H19" s="53"/>
      <c r="I19" s="53"/>
      <c r="J19" s="53"/>
      <c r="K19" s="60"/>
    </row>
    <row r="20" spans="2:11" ht="15.75">
      <c r="B20" s="78"/>
      <c r="C20" s="125"/>
      <c r="D20" s="125"/>
      <c r="E20" s="53"/>
      <c r="F20" s="53"/>
      <c r="G20" s="53"/>
      <c r="H20" s="53"/>
      <c r="I20" s="53"/>
      <c r="J20" s="53"/>
      <c r="K20" s="60"/>
    </row>
    <row r="21" spans="2:11" ht="15.75">
      <c r="B21" s="78" t="s">
        <v>1</v>
      </c>
      <c r="C21" s="125"/>
      <c r="D21" s="125"/>
      <c r="E21" s="53"/>
      <c r="F21" s="53"/>
      <c r="G21" s="53"/>
      <c r="H21" s="53"/>
      <c r="I21" s="53"/>
      <c r="J21" s="53"/>
      <c r="K21" s="60"/>
    </row>
    <row r="22" spans="2:11" ht="15.75">
      <c r="B22" s="78" t="s">
        <v>2</v>
      </c>
      <c r="C22" s="125"/>
      <c r="D22" s="125"/>
      <c r="E22" s="53"/>
      <c r="F22" s="53"/>
      <c r="G22" s="53"/>
      <c r="H22" s="53"/>
      <c r="I22" s="53"/>
      <c r="J22" s="53"/>
      <c r="K22" s="60"/>
    </row>
    <row r="23" spans="2:11" ht="15.75">
      <c r="B23" s="78"/>
      <c r="C23" s="125"/>
      <c r="D23" s="125"/>
      <c r="E23" s="53"/>
      <c r="F23" s="53"/>
      <c r="G23" s="53"/>
      <c r="H23" s="53"/>
      <c r="I23" s="53"/>
      <c r="J23" s="53"/>
      <c r="K23" s="60"/>
    </row>
    <row r="24" spans="2:11" ht="15.75">
      <c r="B24" s="78"/>
      <c r="C24" s="125"/>
      <c r="D24" s="125"/>
      <c r="E24" s="53"/>
      <c r="F24" s="53"/>
      <c r="G24" s="53"/>
      <c r="H24" s="53"/>
      <c r="I24" s="53"/>
      <c r="J24" s="53"/>
      <c r="K24" s="60"/>
    </row>
    <row r="25" spans="2:11" ht="15.75">
      <c r="B25" s="78"/>
      <c r="C25" s="125"/>
      <c r="D25" s="125"/>
      <c r="E25" s="53"/>
      <c r="F25" s="53"/>
      <c r="G25" s="53"/>
      <c r="H25" s="53"/>
      <c r="I25" s="53"/>
      <c r="J25" s="53"/>
      <c r="K25" s="60"/>
    </row>
    <row r="26" spans="2:11" ht="15.75">
      <c r="B26" s="78"/>
      <c r="C26" s="125"/>
      <c r="D26" s="125"/>
      <c r="E26" s="53"/>
      <c r="F26" s="53"/>
      <c r="G26" s="53"/>
      <c r="H26" s="53"/>
      <c r="I26" s="53"/>
      <c r="J26" s="53"/>
      <c r="K26" s="60"/>
    </row>
    <row r="27" spans="2:11" ht="18">
      <c r="B27" s="79" t="s">
        <v>3</v>
      </c>
      <c r="C27" s="130"/>
      <c r="D27" s="130"/>
      <c r="E27" s="53"/>
      <c r="F27" s="53"/>
      <c r="G27" s="53"/>
      <c r="H27" s="53"/>
      <c r="I27" s="53"/>
      <c r="J27" s="53"/>
      <c r="K27" s="60"/>
    </row>
    <row r="28" spans="2:11" ht="15.75">
      <c r="B28" s="78"/>
      <c r="C28" s="125"/>
      <c r="D28" s="125"/>
      <c r="E28" s="53"/>
      <c r="F28" s="53"/>
      <c r="G28" s="53"/>
      <c r="H28" s="53"/>
      <c r="I28" s="53"/>
      <c r="J28" s="53"/>
      <c r="K28" s="60"/>
    </row>
    <row r="29" spans="2:11" ht="15.75">
      <c r="B29" s="78"/>
      <c r="C29" s="125"/>
      <c r="D29" s="125"/>
      <c r="E29" s="53"/>
      <c r="F29" s="53"/>
      <c r="G29" s="53"/>
      <c r="H29" s="53"/>
      <c r="I29" s="53"/>
      <c r="J29" s="53"/>
      <c r="K29" s="60"/>
    </row>
    <row r="30" spans="2:11" ht="15.75">
      <c r="B30" s="78"/>
      <c r="C30" s="125"/>
      <c r="D30" s="125"/>
      <c r="E30" s="53"/>
      <c r="F30" s="53"/>
      <c r="G30" s="53"/>
      <c r="H30" s="53"/>
      <c r="I30" s="53"/>
      <c r="J30" s="53"/>
      <c r="K30" s="60"/>
    </row>
    <row r="31" spans="2:11" ht="15.75">
      <c r="B31" s="78"/>
      <c r="C31" s="125"/>
      <c r="D31" s="125"/>
      <c r="E31" s="53"/>
      <c r="F31" s="53"/>
      <c r="G31" s="53"/>
      <c r="H31" s="53"/>
      <c r="I31" s="53"/>
      <c r="J31" s="53"/>
      <c r="K31" s="60"/>
    </row>
    <row r="32" spans="2:11" ht="15.75">
      <c r="B32" s="80"/>
      <c r="C32" s="131"/>
      <c r="D32" s="131"/>
      <c r="E32" s="59"/>
      <c r="F32" s="59"/>
      <c r="G32" s="59"/>
      <c r="H32" s="59"/>
      <c r="I32" s="59"/>
      <c r="J32" s="59"/>
      <c r="K32" s="60"/>
    </row>
    <row r="33" spans="2:11" ht="12.75">
      <c r="B33" s="81"/>
      <c r="C33" s="132"/>
      <c r="D33" s="132"/>
      <c r="E33" s="59"/>
      <c r="F33" s="59"/>
      <c r="G33" s="59"/>
      <c r="H33" s="59"/>
      <c r="I33" s="59"/>
      <c r="J33" s="59"/>
      <c r="K33" s="60"/>
    </row>
    <row r="34" spans="2:11" ht="12.75">
      <c r="B34" s="81"/>
      <c r="C34" s="132"/>
      <c r="D34" s="132"/>
      <c r="E34" s="59"/>
      <c r="F34" s="59"/>
      <c r="G34" s="59"/>
      <c r="H34" s="59"/>
      <c r="I34" s="59"/>
      <c r="J34" s="59"/>
      <c r="K34" s="60"/>
    </row>
    <row r="35" spans="2:11" ht="12.75">
      <c r="B35" s="81"/>
      <c r="C35" s="132"/>
      <c r="D35" s="132"/>
      <c r="E35" s="59"/>
      <c r="F35" s="59"/>
      <c r="G35" s="59"/>
      <c r="H35" s="59"/>
      <c r="I35" s="59"/>
      <c r="J35" s="59"/>
      <c r="K35" s="60"/>
    </row>
    <row r="36" spans="2:11" ht="12.75">
      <c r="B36" s="81"/>
      <c r="C36" s="132"/>
      <c r="D36" s="132"/>
      <c r="E36" s="59"/>
      <c r="F36" s="59"/>
      <c r="G36" s="59"/>
      <c r="H36" s="59"/>
      <c r="I36" s="59"/>
      <c r="J36" s="59"/>
      <c r="K36" s="60"/>
    </row>
    <row r="37" spans="2:11" ht="12.75">
      <c r="B37" s="81"/>
      <c r="C37" s="132"/>
      <c r="D37" s="132"/>
      <c r="E37" s="59"/>
      <c r="F37" s="59"/>
      <c r="G37" s="59"/>
      <c r="H37" s="59"/>
      <c r="I37" s="59"/>
      <c r="J37" s="59"/>
      <c r="K37" s="60"/>
    </row>
    <row r="38" spans="2:11" ht="12.75">
      <c r="B38" s="81"/>
      <c r="C38" s="132"/>
      <c r="D38" s="132"/>
      <c r="E38" s="59"/>
      <c r="F38" s="59"/>
      <c r="G38" s="59"/>
      <c r="H38" s="59"/>
      <c r="I38" s="59"/>
      <c r="J38" s="59"/>
      <c r="K38" s="60"/>
    </row>
    <row r="39" spans="2:11" ht="12.75">
      <c r="B39" s="81"/>
      <c r="C39" s="132"/>
      <c r="D39" s="132"/>
      <c r="E39" s="59"/>
      <c r="F39" s="59"/>
      <c r="G39" s="59"/>
      <c r="H39" s="59"/>
      <c r="I39" s="59"/>
      <c r="J39" s="59"/>
      <c r="K39" s="60"/>
    </row>
    <row r="40" spans="2:11" ht="12.75">
      <c r="B40" s="81"/>
      <c r="C40" s="132"/>
      <c r="D40" s="132"/>
      <c r="E40" s="59"/>
      <c r="F40" s="59"/>
      <c r="G40" s="59"/>
      <c r="H40" s="59"/>
      <c r="I40" s="59"/>
      <c r="J40" s="59"/>
      <c r="K40" s="60"/>
    </row>
    <row r="41" spans="2:11" ht="12.75">
      <c r="B41" s="81"/>
      <c r="C41" s="132"/>
      <c r="D41" s="132"/>
      <c r="E41" s="59"/>
      <c r="F41" s="59"/>
      <c r="G41" s="59"/>
      <c r="H41" s="59"/>
      <c r="I41" s="59"/>
      <c r="J41" s="59"/>
      <c r="K41" s="60"/>
    </row>
    <row r="42" spans="2:11" ht="12.75">
      <c r="B42" s="81"/>
      <c r="C42" s="132"/>
      <c r="D42" s="132"/>
      <c r="E42" s="59"/>
      <c r="F42" s="59"/>
      <c r="G42" s="59"/>
      <c r="H42" s="59"/>
      <c r="I42" s="59"/>
      <c r="J42" s="59"/>
      <c r="K42" s="60"/>
    </row>
    <row r="43" spans="2:11" ht="12.75">
      <c r="B43" s="81"/>
      <c r="C43" s="132"/>
      <c r="D43" s="132"/>
      <c r="E43" s="59"/>
      <c r="F43" s="59"/>
      <c r="G43" s="59"/>
      <c r="H43" s="59"/>
      <c r="I43" s="59"/>
      <c r="J43" s="59"/>
      <c r="K43" s="60"/>
    </row>
    <row r="44" spans="2:11" ht="12.75">
      <c r="B44" s="81"/>
      <c r="C44" s="132"/>
      <c r="D44" s="132"/>
      <c r="E44" s="59"/>
      <c r="F44" s="59"/>
      <c r="G44" s="59"/>
      <c r="H44" s="59"/>
      <c r="I44" s="59"/>
      <c r="J44" s="59"/>
      <c r="K44" s="60"/>
    </row>
    <row r="45" spans="2:11" ht="12.75">
      <c r="B45" s="81"/>
      <c r="C45" s="132"/>
      <c r="D45" s="132"/>
      <c r="E45" s="59"/>
      <c r="F45" s="59"/>
      <c r="G45" s="59"/>
      <c r="H45" s="59"/>
      <c r="I45" s="59"/>
      <c r="J45" s="59"/>
      <c r="K45" s="60"/>
    </row>
    <row r="46" spans="2:11" ht="12.75">
      <c r="B46" s="81"/>
      <c r="C46" s="132"/>
      <c r="D46" s="132"/>
      <c r="E46" s="59"/>
      <c r="F46" s="59"/>
      <c r="G46" s="59"/>
      <c r="H46" s="59"/>
      <c r="I46" s="59"/>
      <c r="J46" s="59"/>
      <c r="K46" s="60"/>
    </row>
    <row r="47" spans="2:11" ht="12.75">
      <c r="B47" s="81"/>
      <c r="C47" s="132"/>
      <c r="D47" s="132"/>
      <c r="E47" s="59"/>
      <c r="F47" s="59"/>
      <c r="G47" s="59"/>
      <c r="H47" s="59"/>
      <c r="I47" s="59"/>
      <c r="J47" s="59"/>
      <c r="K47" s="60"/>
    </row>
    <row r="48" spans="2:11" ht="13.5" thickBot="1">
      <c r="B48" s="82"/>
      <c r="C48" s="133"/>
      <c r="D48" s="133"/>
      <c r="E48" s="65"/>
      <c r="F48" s="65"/>
      <c r="G48" s="65"/>
      <c r="H48" s="65"/>
      <c r="I48" s="65"/>
      <c r="J48" s="65"/>
      <c r="K48" s="66"/>
    </row>
    <row r="49" s="20" customFormat="1" ht="12.75"/>
    <row r="50" spans="3:11" s="20" customFormat="1" ht="15.75">
      <c r="C50" s="139"/>
      <c r="D50" s="140"/>
      <c r="E50" s="137"/>
      <c r="F50" s="137"/>
      <c r="G50" s="137"/>
      <c r="H50" s="137"/>
      <c r="I50" s="137"/>
      <c r="J50" s="141"/>
      <c r="K50" s="137"/>
    </row>
    <row r="51" spans="3:11" s="20" customFormat="1" ht="15.75">
      <c r="C51" s="139"/>
      <c r="D51" s="140"/>
      <c r="E51" s="137"/>
      <c r="F51" s="137"/>
      <c r="G51" s="137"/>
      <c r="H51" s="137"/>
      <c r="I51" s="137"/>
      <c r="J51" s="141"/>
      <c r="K51" s="137"/>
    </row>
    <row r="52" spans="3:11" s="20" customFormat="1" ht="12.75">
      <c r="C52" s="139"/>
      <c r="D52" s="142"/>
      <c r="E52" s="137"/>
      <c r="F52" s="137"/>
      <c r="G52" s="137"/>
      <c r="H52" s="137"/>
      <c r="I52" s="137"/>
      <c r="J52" s="141"/>
      <c r="K52" s="137"/>
    </row>
    <row r="53" spans="3:11" s="20" customFormat="1" ht="12.75">
      <c r="C53" s="139"/>
      <c r="D53" s="142"/>
      <c r="E53" s="137"/>
      <c r="F53" s="137"/>
      <c r="G53" s="137"/>
      <c r="H53" s="137"/>
      <c r="I53" s="137"/>
      <c r="J53" s="141"/>
      <c r="K53" s="137"/>
    </row>
    <row r="54" spans="3:11" s="20" customFormat="1" ht="12.75">
      <c r="C54" s="139"/>
      <c r="D54" s="142"/>
      <c r="E54" s="137"/>
      <c r="F54" s="137"/>
      <c r="G54" s="137"/>
      <c r="H54" s="137"/>
      <c r="I54" s="137"/>
      <c r="J54" s="141"/>
      <c r="K54" s="137"/>
    </row>
    <row r="55" spans="3:11" s="20" customFormat="1" ht="12.75">
      <c r="C55" s="143"/>
      <c r="D55" s="142"/>
      <c r="E55" s="137"/>
      <c r="F55" s="137"/>
      <c r="G55" s="137"/>
      <c r="H55" s="137"/>
      <c r="I55" s="137"/>
      <c r="J55" s="141"/>
      <c r="K55" s="137"/>
    </row>
    <row r="56" spans="3:11" s="20" customFormat="1" ht="12.75">
      <c r="C56" s="144"/>
      <c r="D56" s="138"/>
      <c r="E56" s="137"/>
      <c r="F56" s="137"/>
      <c r="G56" s="137"/>
      <c r="H56" s="137"/>
      <c r="I56" s="137"/>
      <c r="J56" s="141"/>
      <c r="K56" s="137"/>
    </row>
    <row r="57" spans="3:11" s="20" customFormat="1" ht="12.75">
      <c r="C57" s="138"/>
      <c r="D57" s="137"/>
      <c r="E57" s="137"/>
      <c r="F57" s="137"/>
      <c r="G57" s="137"/>
      <c r="H57" s="137"/>
      <c r="I57" s="137"/>
      <c r="J57" s="137"/>
      <c r="K57" s="137"/>
    </row>
    <row r="58" spans="3:4" s="20" customFormat="1" ht="12.75">
      <c r="C58" s="145"/>
      <c r="D58" s="146"/>
    </row>
    <row r="59" s="20" customFormat="1" ht="12.75">
      <c r="C59" s="146"/>
    </row>
    <row r="60" s="20" customFormat="1" ht="12.75">
      <c r="C60" s="146"/>
    </row>
    <row r="61" s="20" customFormat="1" ht="12.75"/>
    <row r="62" spans="3:4" s="20" customFormat="1" ht="12.75">
      <c r="C62" s="145"/>
      <c r="D62" s="145"/>
    </row>
    <row r="63" spans="3:4" s="20" customFormat="1" ht="12.75">
      <c r="C63" s="145"/>
      <c r="D63" s="145"/>
    </row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pans="3:11" s="20" customFormat="1" ht="12.75">
      <c r="C75" s="147"/>
      <c r="D75" s="137"/>
      <c r="E75" s="138"/>
      <c r="F75" s="137"/>
      <c r="G75" s="137"/>
      <c r="H75" s="137"/>
      <c r="I75" s="137"/>
      <c r="J75" s="137"/>
      <c r="K75" s="137"/>
    </row>
    <row r="76" spans="3:11" s="20" customFormat="1" ht="12.75">
      <c r="C76" s="147"/>
      <c r="D76" s="137"/>
      <c r="E76" s="138"/>
      <c r="F76" s="137"/>
      <c r="G76" s="137"/>
      <c r="H76" s="137"/>
      <c r="I76" s="137"/>
      <c r="J76" s="137"/>
      <c r="K76" s="137"/>
    </row>
    <row r="77" spans="3:11" s="20" customFormat="1" ht="12.75">
      <c r="C77" s="148"/>
      <c r="D77" s="147"/>
      <c r="E77" s="138"/>
      <c r="F77" s="137"/>
      <c r="G77" s="137"/>
      <c r="H77" s="137"/>
      <c r="I77" s="137"/>
      <c r="J77" s="141"/>
      <c r="K77" s="137"/>
    </row>
    <row r="78" spans="3:11" s="20" customFormat="1" ht="12.75">
      <c r="C78" s="138"/>
      <c r="D78" s="137"/>
      <c r="E78" s="138"/>
      <c r="F78" s="137"/>
      <c r="G78" s="137"/>
      <c r="H78" s="137"/>
      <c r="I78" s="137"/>
      <c r="J78" s="137"/>
      <c r="K78" s="137"/>
    </row>
    <row r="79" s="20" customFormat="1" ht="12.75">
      <c r="C79" s="149"/>
    </row>
    <row r="80" s="20" customFormat="1" ht="12.75">
      <c r="C80" s="146"/>
    </row>
    <row r="81" s="20" customFormat="1" ht="12.75">
      <c r="C81" s="146"/>
    </row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</sheetData>
  <printOptions horizontalCentered="1" verticalCentered="1"/>
  <pageMargins left="0" right="0" top="1" bottom="1" header="0.5" footer="0.5"/>
  <pageSetup horizontalDpi="300" verticalDpi="300" orientation="portrait" r:id="rId1"/>
  <rowBreaks count="1" manualBreakCount="1">
    <brk id="4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W288"/>
  <sheetViews>
    <sheetView showGridLines="0" view="pageBreakPreview" zoomScale="75" zoomScaleNormal="75" zoomScaleSheetLayoutView="75" workbookViewId="0" topLeftCell="A1">
      <selection activeCell="L22" sqref="L22"/>
    </sheetView>
  </sheetViews>
  <sheetFormatPr defaultColWidth="9.140625" defaultRowHeight="12.75"/>
  <cols>
    <col min="1" max="2" width="9.140625" style="6" customWidth="1"/>
    <col min="3" max="3" width="7.57421875" style="6" customWidth="1"/>
    <col min="4" max="4" width="13.28125" style="6" customWidth="1"/>
    <col min="5" max="5" width="9.421875" style="6" bestFit="1" customWidth="1"/>
    <col min="6" max="9" width="9.140625" style="6" customWidth="1"/>
    <col min="10" max="10" width="9.57421875" style="6" customWidth="1"/>
    <col min="11" max="11" width="14.57421875" style="6" customWidth="1"/>
    <col min="12" max="16384" width="9.140625" style="6" customWidth="1"/>
  </cols>
  <sheetData>
    <row r="1" ht="13.5" thickBot="1"/>
    <row r="2" spans="2:23" ht="15.75">
      <c r="B2" s="75"/>
      <c r="C2" s="128"/>
      <c r="D2" s="70"/>
      <c r="E2" s="50"/>
      <c r="F2" s="50"/>
      <c r="G2" s="50"/>
      <c r="H2" s="50"/>
      <c r="I2" s="50"/>
      <c r="J2" s="129"/>
      <c r="K2" s="69"/>
      <c r="M2" s="20"/>
      <c r="N2" s="145"/>
      <c r="O2" s="137"/>
      <c r="P2" s="137"/>
      <c r="Q2" s="137"/>
      <c r="R2" s="137"/>
      <c r="S2" s="137"/>
      <c r="T2" s="137"/>
      <c r="U2" s="137"/>
      <c r="V2" s="137"/>
      <c r="W2" s="20"/>
    </row>
    <row r="3" spans="2:23" ht="15.75">
      <c r="B3" s="61"/>
      <c r="C3" s="124"/>
      <c r="D3" s="125" t="s">
        <v>3</v>
      </c>
      <c r="E3" s="53"/>
      <c r="F3" s="53"/>
      <c r="G3" s="53"/>
      <c r="H3" s="53"/>
      <c r="I3" s="53"/>
      <c r="J3" s="67"/>
      <c r="K3" s="57"/>
      <c r="M3" s="20"/>
      <c r="N3" s="150"/>
      <c r="O3" s="137"/>
      <c r="P3" s="137"/>
      <c r="Q3" s="137"/>
      <c r="R3" s="137"/>
      <c r="S3" s="137"/>
      <c r="T3" s="137"/>
      <c r="U3" s="137"/>
      <c r="V3" s="137"/>
      <c r="W3" s="20"/>
    </row>
    <row r="4" spans="2:23" ht="12.75">
      <c r="B4" s="61"/>
      <c r="C4" s="124"/>
      <c r="D4" s="52" t="s">
        <v>4</v>
      </c>
      <c r="E4" s="53"/>
      <c r="F4" s="53"/>
      <c r="G4" s="53"/>
      <c r="H4" s="53"/>
      <c r="I4" s="53"/>
      <c r="J4" s="67"/>
      <c r="K4" s="57"/>
      <c r="M4" s="20"/>
      <c r="N4" s="145"/>
      <c r="O4" s="137"/>
      <c r="P4" s="137"/>
      <c r="Q4" s="137"/>
      <c r="R4" s="137"/>
      <c r="S4" s="137"/>
      <c r="T4" s="137"/>
      <c r="U4" s="137"/>
      <c r="V4" s="137"/>
      <c r="W4" s="20"/>
    </row>
    <row r="5" spans="2:23" ht="12.75">
      <c r="B5" s="61"/>
      <c r="C5" s="124"/>
      <c r="D5" s="52" t="s">
        <v>5</v>
      </c>
      <c r="E5" s="53"/>
      <c r="F5" s="53"/>
      <c r="G5" s="53"/>
      <c r="H5" s="53"/>
      <c r="I5" s="53"/>
      <c r="J5" s="67"/>
      <c r="K5" s="57"/>
      <c r="M5" s="20"/>
      <c r="N5" s="145"/>
      <c r="O5" s="137"/>
      <c r="P5" s="137"/>
      <c r="Q5" s="137"/>
      <c r="R5" s="137"/>
      <c r="S5" s="137"/>
      <c r="T5" s="137"/>
      <c r="U5" s="137"/>
      <c r="V5" s="137"/>
      <c r="W5" s="20"/>
    </row>
    <row r="6" spans="2:23" ht="12.75">
      <c r="B6" s="61"/>
      <c r="C6" s="124"/>
      <c r="D6" s="52" t="s">
        <v>268</v>
      </c>
      <c r="E6" s="53"/>
      <c r="F6" s="53"/>
      <c r="G6" s="53"/>
      <c r="H6" s="53"/>
      <c r="I6" s="53"/>
      <c r="J6" s="67"/>
      <c r="K6" s="57"/>
      <c r="M6" s="20"/>
      <c r="N6" s="145"/>
      <c r="O6" s="137"/>
      <c r="P6" s="137"/>
      <c r="Q6" s="137"/>
      <c r="R6" s="137"/>
      <c r="S6" s="137"/>
      <c r="T6" s="137"/>
      <c r="U6" s="137"/>
      <c r="V6" s="137"/>
      <c r="W6" s="20"/>
    </row>
    <row r="7" spans="2:23" ht="12.75">
      <c r="B7" s="61"/>
      <c r="C7" s="126"/>
      <c r="D7" s="52"/>
      <c r="E7" s="53"/>
      <c r="F7" s="53"/>
      <c r="G7" s="53"/>
      <c r="H7" s="53"/>
      <c r="I7" s="53"/>
      <c r="J7" s="67"/>
      <c r="K7" s="57"/>
      <c r="M7" s="20"/>
      <c r="N7" s="145"/>
      <c r="O7" s="137"/>
      <c r="P7" s="137"/>
      <c r="Q7" s="137"/>
      <c r="R7" s="137"/>
      <c r="S7" s="137"/>
      <c r="T7" s="137"/>
      <c r="U7" s="137"/>
      <c r="V7" s="137"/>
      <c r="W7" s="20"/>
    </row>
    <row r="8" spans="2:23" ht="12.75">
      <c r="B8" s="61"/>
      <c r="C8" s="83"/>
      <c r="D8" s="55" t="s">
        <v>6</v>
      </c>
      <c r="E8" s="53"/>
      <c r="F8" s="53"/>
      <c r="G8" s="53"/>
      <c r="H8" s="53"/>
      <c r="I8" s="53"/>
      <c r="J8" s="67"/>
      <c r="K8" s="57"/>
      <c r="M8" s="20"/>
      <c r="N8" s="145"/>
      <c r="O8" s="137"/>
      <c r="P8" s="137"/>
      <c r="Q8" s="137"/>
      <c r="R8" s="137"/>
      <c r="S8" s="137"/>
      <c r="T8" s="137"/>
      <c r="U8" s="137"/>
      <c r="V8" s="137"/>
      <c r="W8" s="20"/>
    </row>
    <row r="9" spans="2:23" ht="12.75">
      <c r="B9" s="61"/>
      <c r="C9" s="55"/>
      <c r="D9" s="53"/>
      <c r="E9" s="53"/>
      <c r="F9" s="53"/>
      <c r="G9" s="53"/>
      <c r="H9" s="53"/>
      <c r="I9" s="53"/>
      <c r="J9" s="53"/>
      <c r="K9" s="57"/>
      <c r="M9" s="20"/>
      <c r="N9" s="145"/>
      <c r="O9" s="137"/>
      <c r="P9" s="137"/>
      <c r="Q9" s="137"/>
      <c r="R9" s="137"/>
      <c r="S9" s="137"/>
      <c r="T9" s="137"/>
      <c r="U9" s="137"/>
      <c r="V9" s="137"/>
      <c r="W9" s="20"/>
    </row>
    <row r="10" spans="2:23" ht="12.75" customHeight="1">
      <c r="B10" s="61"/>
      <c r="C10" s="62" t="s">
        <v>7</v>
      </c>
      <c r="D10" s="58"/>
      <c r="E10" s="59"/>
      <c r="F10" s="59"/>
      <c r="G10" s="59"/>
      <c r="H10" s="59"/>
      <c r="I10" s="59"/>
      <c r="J10" s="59"/>
      <c r="K10" s="60"/>
      <c r="M10" s="20"/>
      <c r="N10" s="145"/>
      <c r="O10" s="137"/>
      <c r="P10" s="137"/>
      <c r="Q10" s="137"/>
      <c r="R10" s="137"/>
      <c r="S10" s="137"/>
      <c r="T10" s="137"/>
      <c r="U10" s="137"/>
      <c r="V10" s="137"/>
      <c r="W10" s="20"/>
    </row>
    <row r="11" spans="2:23" ht="12.75" customHeight="1">
      <c r="B11" s="61"/>
      <c r="C11" s="58" t="s">
        <v>179</v>
      </c>
      <c r="D11" s="59"/>
      <c r="E11" s="59"/>
      <c r="F11" s="59"/>
      <c r="G11" s="59"/>
      <c r="H11" s="59"/>
      <c r="I11" s="59"/>
      <c r="J11" s="59"/>
      <c r="K11" s="60"/>
      <c r="M11" s="138"/>
      <c r="N11" s="138"/>
      <c r="O11" s="137"/>
      <c r="P11" s="137"/>
      <c r="Q11" s="137"/>
      <c r="R11" s="137"/>
      <c r="S11" s="137"/>
      <c r="T11" s="137"/>
      <c r="U11" s="137"/>
      <c r="V11" s="137"/>
      <c r="W11" s="20"/>
    </row>
    <row r="12" spans="2:23" ht="12.75" customHeight="1">
      <c r="B12" s="61"/>
      <c r="C12" s="58"/>
      <c r="D12" s="59"/>
      <c r="E12" s="59"/>
      <c r="F12" s="59"/>
      <c r="G12" s="59"/>
      <c r="H12" s="59"/>
      <c r="I12" s="59"/>
      <c r="J12" s="59"/>
      <c r="K12" s="60"/>
      <c r="M12" s="20"/>
      <c r="N12" s="150"/>
      <c r="O12" s="137"/>
      <c r="P12" s="137"/>
      <c r="Q12" s="137"/>
      <c r="R12" s="137"/>
      <c r="S12" s="137"/>
      <c r="T12" s="137"/>
      <c r="U12" s="137"/>
      <c r="V12" s="137"/>
      <c r="W12" s="20"/>
    </row>
    <row r="13" spans="2:23" ht="12.75" customHeight="1">
      <c r="B13" s="61"/>
      <c r="C13" s="59"/>
      <c r="D13" s="59"/>
      <c r="E13" s="59"/>
      <c r="F13" s="59"/>
      <c r="G13" s="59"/>
      <c r="H13" s="59"/>
      <c r="I13" s="59"/>
      <c r="J13" s="59"/>
      <c r="K13" s="60"/>
      <c r="M13" s="20"/>
      <c r="N13" s="150"/>
      <c r="O13" s="146"/>
      <c r="P13" s="146"/>
      <c r="Q13" s="146"/>
      <c r="R13" s="146"/>
      <c r="S13" s="146"/>
      <c r="T13" s="146"/>
      <c r="U13" s="146"/>
      <c r="V13" s="137"/>
      <c r="W13" s="20"/>
    </row>
    <row r="14" spans="2:23" ht="12.75" customHeight="1">
      <c r="B14" s="61"/>
      <c r="C14" s="62"/>
      <c r="D14" s="62" t="s">
        <v>8</v>
      </c>
      <c r="E14" s="59"/>
      <c r="F14" s="59"/>
      <c r="G14" s="59"/>
      <c r="H14" s="59" t="s">
        <v>9</v>
      </c>
      <c r="I14" s="59"/>
      <c r="J14" s="59"/>
      <c r="K14" s="60"/>
      <c r="M14" s="20"/>
      <c r="N14" s="150"/>
      <c r="O14" s="137"/>
      <c r="P14" s="137"/>
      <c r="Q14" s="137"/>
      <c r="R14" s="137"/>
      <c r="S14" s="137"/>
      <c r="T14" s="137"/>
      <c r="U14" s="137"/>
      <c r="V14" s="137"/>
      <c r="W14" s="20"/>
    </row>
    <row r="15" spans="2:23" ht="12.75" customHeight="1">
      <c r="B15" s="61"/>
      <c r="C15" s="62"/>
      <c r="D15" s="62" t="s">
        <v>10</v>
      </c>
      <c r="E15" s="59"/>
      <c r="F15" s="59"/>
      <c r="G15" s="59"/>
      <c r="H15" s="59" t="s">
        <v>189</v>
      </c>
      <c r="I15" s="59"/>
      <c r="J15" s="59"/>
      <c r="K15" s="60"/>
      <c r="M15" s="20"/>
      <c r="N15" s="151"/>
      <c r="O15" s="137"/>
      <c r="P15" s="137"/>
      <c r="Q15" s="137"/>
      <c r="R15" s="137"/>
      <c r="S15" s="137"/>
      <c r="T15" s="137"/>
      <c r="U15" s="137"/>
      <c r="V15" s="137"/>
      <c r="W15" s="20"/>
    </row>
    <row r="16" spans="2:23" ht="12.75" customHeight="1">
      <c r="B16" s="61"/>
      <c r="C16" s="59"/>
      <c r="D16" s="59" t="s">
        <v>11</v>
      </c>
      <c r="E16" s="59"/>
      <c r="F16" s="59"/>
      <c r="G16" s="59"/>
      <c r="H16" s="59" t="s">
        <v>190</v>
      </c>
      <c r="I16" s="59"/>
      <c r="J16" s="59"/>
      <c r="K16" s="60"/>
      <c r="M16" s="20"/>
      <c r="N16" s="151"/>
      <c r="O16" s="137"/>
      <c r="P16" s="137"/>
      <c r="Q16" s="137"/>
      <c r="R16" s="137"/>
      <c r="S16" s="137"/>
      <c r="T16" s="137"/>
      <c r="U16" s="137"/>
      <c r="V16" s="137"/>
      <c r="W16" s="20"/>
    </row>
    <row r="17" spans="2:23" ht="12.75" customHeight="1">
      <c r="B17" s="61"/>
      <c r="C17" s="59"/>
      <c r="D17" s="59" t="s">
        <v>12</v>
      </c>
      <c r="E17" s="59"/>
      <c r="F17" s="59"/>
      <c r="G17" s="59"/>
      <c r="H17" s="59" t="s">
        <v>13</v>
      </c>
      <c r="I17" s="59"/>
      <c r="J17" s="59"/>
      <c r="K17" s="60"/>
      <c r="M17" s="152"/>
      <c r="N17" s="152"/>
      <c r="O17" s="137"/>
      <c r="P17" s="137"/>
      <c r="Q17" s="137"/>
      <c r="R17" s="137"/>
      <c r="S17" s="137"/>
      <c r="T17" s="137"/>
      <c r="U17" s="137"/>
      <c r="V17" s="137"/>
      <c r="W17" s="20"/>
    </row>
    <row r="18" spans="2:23" ht="12.75" customHeight="1">
      <c r="B18" s="61"/>
      <c r="C18" s="59"/>
      <c r="D18" s="59" t="s">
        <v>14</v>
      </c>
      <c r="E18" s="59"/>
      <c r="F18" s="59"/>
      <c r="G18" s="59"/>
      <c r="H18" s="59" t="s">
        <v>178</v>
      </c>
      <c r="I18" s="59"/>
      <c r="J18" s="59"/>
      <c r="K18" s="60"/>
      <c r="M18" s="20"/>
      <c r="N18" s="145"/>
      <c r="O18" s="137"/>
      <c r="P18" s="137"/>
      <c r="Q18" s="137"/>
      <c r="R18" s="137"/>
      <c r="S18" s="137"/>
      <c r="T18" s="137"/>
      <c r="U18" s="137"/>
      <c r="V18" s="20"/>
      <c r="W18" s="20"/>
    </row>
    <row r="19" spans="2:23" ht="12.75" customHeight="1">
      <c r="B19" s="61"/>
      <c r="C19" s="59"/>
      <c r="D19" s="59" t="s">
        <v>15</v>
      </c>
      <c r="E19" s="59"/>
      <c r="F19" s="59"/>
      <c r="G19" s="59"/>
      <c r="H19" s="59" t="s">
        <v>16</v>
      </c>
      <c r="I19" s="59"/>
      <c r="J19" s="59"/>
      <c r="K19" s="60"/>
      <c r="M19" s="20"/>
      <c r="N19" s="145"/>
      <c r="O19" s="20"/>
      <c r="P19" s="20"/>
      <c r="Q19" s="20"/>
      <c r="R19" s="20"/>
      <c r="S19" s="20"/>
      <c r="T19" s="20"/>
      <c r="U19" s="20"/>
      <c r="V19" s="138"/>
      <c r="W19" s="20"/>
    </row>
    <row r="20" spans="2:23" ht="12.75" customHeight="1">
      <c r="B20" s="61"/>
      <c r="C20" s="59"/>
      <c r="D20" s="59" t="s">
        <v>188</v>
      </c>
      <c r="E20" s="59"/>
      <c r="F20" s="59"/>
      <c r="G20" s="59"/>
      <c r="H20" s="59" t="s">
        <v>18</v>
      </c>
      <c r="I20" s="59"/>
      <c r="J20" s="59"/>
      <c r="K20" s="60"/>
      <c r="M20" s="20"/>
      <c r="N20" s="141"/>
      <c r="O20" s="138"/>
      <c r="P20" s="138"/>
      <c r="Q20" s="138"/>
      <c r="R20" s="138"/>
      <c r="S20" s="138"/>
      <c r="T20" s="138"/>
      <c r="U20" s="138"/>
      <c r="V20" s="138"/>
      <c r="W20" s="20"/>
    </row>
    <row r="21" spans="2:23" ht="12.75" customHeight="1">
      <c r="B21" s="61"/>
      <c r="C21" s="59"/>
      <c r="D21" s="59" t="s">
        <v>17</v>
      </c>
      <c r="E21" s="59"/>
      <c r="F21" s="59"/>
      <c r="G21" s="59"/>
      <c r="H21" s="59" t="s">
        <v>20</v>
      </c>
      <c r="I21" s="59"/>
      <c r="J21" s="59"/>
      <c r="K21" s="60"/>
      <c r="M21" s="20"/>
      <c r="N21" s="145"/>
      <c r="O21" s="138"/>
      <c r="P21" s="138"/>
      <c r="Q21" s="138"/>
      <c r="R21" s="138"/>
      <c r="S21" s="138"/>
      <c r="T21" s="138"/>
      <c r="U21" s="138"/>
      <c r="V21" s="20"/>
      <c r="W21" s="20"/>
    </row>
    <row r="22" spans="2:23" ht="12.75" customHeight="1">
      <c r="B22" s="61"/>
      <c r="C22" s="59"/>
      <c r="D22" s="59" t="s">
        <v>19</v>
      </c>
      <c r="E22" s="59"/>
      <c r="F22" s="59"/>
      <c r="G22" s="59"/>
      <c r="H22" s="59" t="s">
        <v>22</v>
      </c>
      <c r="I22" s="59"/>
      <c r="J22" s="59"/>
      <c r="K22" s="60"/>
      <c r="M22" s="20"/>
      <c r="N22" s="141"/>
      <c r="O22" s="20"/>
      <c r="P22" s="20"/>
      <c r="Q22" s="20"/>
      <c r="R22" s="20"/>
      <c r="S22" s="20"/>
      <c r="T22" s="20"/>
      <c r="U22" s="20"/>
      <c r="V22" s="20"/>
      <c r="W22" s="20"/>
    </row>
    <row r="23" spans="2:23" ht="12.75" customHeight="1">
      <c r="B23" s="61"/>
      <c r="C23" s="59"/>
      <c r="D23" s="59" t="s">
        <v>21</v>
      </c>
      <c r="E23" s="59"/>
      <c r="F23" s="59"/>
      <c r="G23" s="59"/>
      <c r="H23" s="59" t="s">
        <v>24</v>
      </c>
      <c r="I23" s="59"/>
      <c r="J23" s="59"/>
      <c r="K23" s="60"/>
      <c r="M23" s="20"/>
      <c r="N23" s="141"/>
      <c r="O23" s="20"/>
      <c r="P23" s="20"/>
      <c r="Q23" s="20"/>
      <c r="R23" s="20"/>
      <c r="S23" s="20"/>
      <c r="T23" s="20"/>
      <c r="U23" s="20"/>
      <c r="V23" s="20"/>
      <c r="W23" s="20"/>
    </row>
    <row r="24" spans="2:23" ht="12.75" customHeight="1">
      <c r="B24" s="61"/>
      <c r="C24" s="59"/>
      <c r="D24" s="59" t="s">
        <v>23</v>
      </c>
      <c r="E24" s="59"/>
      <c r="F24" s="59"/>
      <c r="G24" s="59"/>
      <c r="H24" s="59"/>
      <c r="I24" s="59"/>
      <c r="J24" s="59"/>
      <c r="K24" s="60"/>
      <c r="M24" s="20"/>
      <c r="N24" s="145"/>
      <c r="O24" s="20"/>
      <c r="P24" s="20"/>
      <c r="Q24" s="20"/>
      <c r="R24" s="20"/>
      <c r="S24" s="20"/>
      <c r="T24" s="20"/>
      <c r="U24" s="20"/>
      <c r="V24" s="20"/>
      <c r="W24" s="20"/>
    </row>
    <row r="25" spans="2:23" ht="12.75" customHeight="1">
      <c r="B25" s="61"/>
      <c r="C25" s="59"/>
      <c r="D25" s="59" t="s">
        <v>25</v>
      </c>
      <c r="E25" s="59"/>
      <c r="F25" s="59"/>
      <c r="G25" s="59"/>
      <c r="H25" s="59"/>
      <c r="I25" s="59"/>
      <c r="J25" s="59"/>
      <c r="K25" s="60"/>
      <c r="M25" s="20"/>
      <c r="N25" s="145"/>
      <c r="O25" s="20"/>
      <c r="P25" s="20"/>
      <c r="Q25" s="20"/>
      <c r="R25" s="20"/>
      <c r="S25" s="20"/>
      <c r="T25" s="20"/>
      <c r="U25" s="20"/>
      <c r="V25" s="138"/>
      <c r="W25" s="20"/>
    </row>
    <row r="26" spans="2:23" ht="12.75" customHeight="1">
      <c r="B26" s="61"/>
      <c r="C26" s="59"/>
      <c r="D26" s="59"/>
      <c r="E26" s="59"/>
      <c r="F26" s="59"/>
      <c r="G26" s="59"/>
      <c r="H26" s="59"/>
      <c r="I26" s="59"/>
      <c r="J26" s="59"/>
      <c r="K26" s="60"/>
      <c r="M26" s="20"/>
      <c r="N26" s="146"/>
      <c r="O26" s="138"/>
      <c r="P26" s="138"/>
      <c r="Q26" s="138"/>
      <c r="R26" s="138"/>
      <c r="S26" s="138"/>
      <c r="T26" s="138"/>
      <c r="U26" s="138"/>
      <c r="V26" s="138"/>
      <c r="W26" s="20"/>
    </row>
    <row r="27" spans="2:23" ht="12.75" customHeight="1">
      <c r="B27" s="61"/>
      <c r="C27" s="63"/>
      <c r="D27" s="53"/>
      <c r="E27" s="55"/>
      <c r="F27" s="53"/>
      <c r="G27" s="53"/>
      <c r="H27" s="53"/>
      <c r="I27" s="53"/>
      <c r="J27" s="53"/>
      <c r="K27" s="57"/>
      <c r="M27" s="20"/>
      <c r="N27" s="146"/>
      <c r="O27" s="138"/>
      <c r="P27" s="138"/>
      <c r="Q27" s="138"/>
      <c r="R27" s="138"/>
      <c r="S27" s="138"/>
      <c r="T27" s="138"/>
      <c r="U27" s="138"/>
      <c r="V27" s="20"/>
      <c r="W27" s="20"/>
    </row>
    <row r="28" spans="2:23" ht="12.75" customHeight="1">
      <c r="B28" s="61"/>
      <c r="C28" s="63"/>
      <c r="D28" s="53"/>
      <c r="E28" s="55"/>
      <c r="F28" s="53"/>
      <c r="G28" s="53"/>
      <c r="H28" s="53"/>
      <c r="I28" s="53"/>
      <c r="J28" s="53"/>
      <c r="K28" s="57"/>
      <c r="M28" s="20"/>
      <c r="N28" s="141"/>
      <c r="O28" s="20"/>
      <c r="P28" s="20"/>
      <c r="Q28" s="20"/>
      <c r="R28" s="20"/>
      <c r="S28" s="20"/>
      <c r="T28" s="20"/>
      <c r="U28" s="20"/>
      <c r="V28" s="20"/>
      <c r="W28" s="20"/>
    </row>
    <row r="29" spans="2:23" ht="12.75" customHeight="1">
      <c r="B29" s="61"/>
      <c r="C29" s="127"/>
      <c r="D29" s="63" t="s">
        <v>26</v>
      </c>
      <c r="E29" s="55"/>
      <c r="F29" s="53"/>
      <c r="G29" s="53"/>
      <c r="H29" s="53"/>
      <c r="I29" s="53"/>
      <c r="J29" s="67"/>
      <c r="K29" s="57"/>
      <c r="M29" s="20"/>
      <c r="N29" s="145"/>
      <c r="O29" s="20"/>
      <c r="P29" s="20"/>
      <c r="Q29" s="20"/>
      <c r="R29" s="20"/>
      <c r="S29" s="20"/>
      <c r="T29" s="20"/>
      <c r="U29" s="20"/>
      <c r="V29" s="20"/>
      <c r="W29" s="20"/>
    </row>
    <row r="30" spans="2:23" ht="12.75" customHeight="1">
      <c r="B30" s="61"/>
      <c r="C30" s="55"/>
      <c r="D30" s="53"/>
      <c r="E30" s="55"/>
      <c r="F30" s="53"/>
      <c r="G30" s="53"/>
      <c r="H30" s="53"/>
      <c r="I30" s="53"/>
      <c r="J30" s="53"/>
      <c r="K30" s="57"/>
      <c r="M30" s="20"/>
      <c r="N30" s="145"/>
      <c r="O30" s="20"/>
      <c r="P30" s="20"/>
      <c r="Q30" s="20"/>
      <c r="R30" s="20"/>
      <c r="S30" s="20"/>
      <c r="T30" s="20"/>
      <c r="U30" s="20"/>
      <c r="V30" s="20"/>
      <c r="W30" s="20"/>
    </row>
    <row r="31" spans="2:23" ht="12.75" customHeight="1">
      <c r="B31" s="61"/>
      <c r="C31" s="220" t="s">
        <v>191</v>
      </c>
      <c r="D31" s="59"/>
      <c r="E31" s="59"/>
      <c r="F31" s="59"/>
      <c r="G31" s="59"/>
      <c r="H31" s="59"/>
      <c r="I31" s="59"/>
      <c r="J31" s="59"/>
      <c r="K31" s="60"/>
      <c r="M31" s="20"/>
      <c r="N31" s="141"/>
      <c r="O31" s="20"/>
      <c r="P31" s="20"/>
      <c r="Q31" s="20"/>
      <c r="R31" s="20"/>
      <c r="S31" s="20"/>
      <c r="T31" s="20"/>
      <c r="U31" s="20"/>
      <c r="V31" s="20"/>
      <c r="W31" s="20"/>
    </row>
    <row r="32" spans="2:23" ht="12.75" customHeight="1">
      <c r="B32" s="61"/>
      <c r="C32" s="73" t="s">
        <v>281</v>
      </c>
      <c r="D32" s="59"/>
      <c r="E32" s="59"/>
      <c r="F32" s="59"/>
      <c r="G32" s="59"/>
      <c r="H32" s="59"/>
      <c r="I32" s="59"/>
      <c r="J32" s="59"/>
      <c r="K32" s="60"/>
      <c r="M32" s="20"/>
      <c r="N32" s="141"/>
      <c r="O32" s="20"/>
      <c r="P32" s="20"/>
      <c r="Q32" s="20"/>
      <c r="R32" s="20"/>
      <c r="S32" s="20"/>
      <c r="T32" s="20"/>
      <c r="U32" s="20"/>
      <c r="V32" s="20"/>
      <c r="W32" s="20"/>
    </row>
    <row r="33" spans="2:23" ht="12.75" customHeight="1">
      <c r="B33" s="61"/>
      <c r="C33" s="58"/>
      <c r="D33" s="59"/>
      <c r="E33" s="59"/>
      <c r="F33" s="59"/>
      <c r="G33" s="59"/>
      <c r="H33" s="59"/>
      <c r="I33" s="59"/>
      <c r="J33" s="59"/>
      <c r="K33" s="60"/>
      <c r="M33" s="20"/>
      <c r="N33" s="141"/>
      <c r="O33" s="20"/>
      <c r="P33" s="20"/>
      <c r="Q33" s="20"/>
      <c r="R33" s="20"/>
      <c r="S33" s="20"/>
      <c r="T33" s="20"/>
      <c r="U33" s="20"/>
      <c r="V33" s="20"/>
      <c r="W33" s="20"/>
    </row>
    <row r="34" spans="2:23" ht="12.75" customHeight="1">
      <c r="B34" s="61"/>
      <c r="C34" s="59"/>
      <c r="D34" s="59"/>
      <c r="E34" s="59"/>
      <c r="F34" s="59"/>
      <c r="G34" s="59"/>
      <c r="H34" s="59"/>
      <c r="I34" s="59"/>
      <c r="J34" s="59"/>
      <c r="K34" s="60"/>
      <c r="M34" s="20"/>
      <c r="N34" s="141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12.75" customHeight="1">
      <c r="B35" s="61"/>
      <c r="C35" s="59"/>
      <c r="D35" s="59"/>
      <c r="E35" s="59"/>
      <c r="F35" s="59"/>
      <c r="G35" s="59"/>
      <c r="H35" s="59"/>
      <c r="I35" s="59"/>
      <c r="J35" s="59"/>
      <c r="K35" s="60"/>
      <c r="M35" s="20"/>
      <c r="N35" s="141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2.75" customHeight="1">
      <c r="B36" s="61"/>
      <c r="C36" s="59"/>
      <c r="D36" s="59"/>
      <c r="E36" s="59"/>
      <c r="F36" s="59"/>
      <c r="G36" s="59"/>
      <c r="H36" s="59"/>
      <c r="I36" s="59"/>
      <c r="J36" s="59"/>
      <c r="K36" s="60"/>
      <c r="M36" s="20"/>
      <c r="N36" s="141"/>
      <c r="O36" s="20"/>
      <c r="P36" s="20"/>
      <c r="Q36" s="20"/>
      <c r="R36" s="20"/>
      <c r="S36" s="20"/>
      <c r="T36" s="20"/>
      <c r="U36" s="20"/>
      <c r="V36" s="20"/>
      <c r="W36" s="20"/>
    </row>
    <row r="37" spans="2:23" ht="12.75" customHeight="1">
      <c r="B37" s="61"/>
      <c r="C37" s="59"/>
      <c r="D37" s="59"/>
      <c r="E37" s="59"/>
      <c r="F37" s="59"/>
      <c r="G37" s="59"/>
      <c r="H37" s="59"/>
      <c r="I37" s="59"/>
      <c r="J37" s="59"/>
      <c r="K37" s="60"/>
      <c r="M37" s="20"/>
      <c r="N37" s="146"/>
      <c r="O37" s="20"/>
      <c r="P37" s="20"/>
      <c r="Q37" s="20"/>
      <c r="R37" s="20"/>
      <c r="S37" s="20"/>
      <c r="T37" s="20"/>
      <c r="U37" s="20"/>
      <c r="V37" s="20"/>
      <c r="W37" s="20"/>
    </row>
    <row r="38" spans="2:23" ht="12.75" customHeight="1">
      <c r="B38" s="61"/>
      <c r="C38" s="59"/>
      <c r="D38" s="59"/>
      <c r="E38" s="59"/>
      <c r="F38" s="59"/>
      <c r="G38" s="59"/>
      <c r="H38" s="59"/>
      <c r="I38" s="59"/>
      <c r="J38" s="59"/>
      <c r="K38" s="60"/>
      <c r="M38" s="20"/>
      <c r="N38" s="146"/>
      <c r="O38" s="20"/>
      <c r="P38" s="20"/>
      <c r="Q38" s="20"/>
      <c r="R38" s="20"/>
      <c r="S38" s="20"/>
      <c r="T38" s="20"/>
      <c r="U38" s="20"/>
      <c r="V38" s="20"/>
      <c r="W38" s="20"/>
    </row>
    <row r="39" spans="2:23" ht="12.75" customHeight="1">
      <c r="B39" s="61"/>
      <c r="C39" s="59"/>
      <c r="D39" s="59"/>
      <c r="E39" s="59"/>
      <c r="F39" s="59"/>
      <c r="G39" s="59"/>
      <c r="H39" s="59"/>
      <c r="I39" s="59"/>
      <c r="J39" s="59"/>
      <c r="K39" s="60"/>
      <c r="M39" s="20"/>
      <c r="N39" s="146"/>
      <c r="O39" s="20"/>
      <c r="P39" s="20"/>
      <c r="Q39" s="20"/>
      <c r="R39" s="20"/>
      <c r="S39" s="20"/>
      <c r="T39" s="20"/>
      <c r="U39" s="20"/>
      <c r="V39" s="20"/>
      <c r="W39" s="20"/>
    </row>
    <row r="40" spans="2:23" ht="12.75" customHeight="1">
      <c r="B40" s="61"/>
      <c r="C40" s="59"/>
      <c r="D40" s="59"/>
      <c r="E40" s="59"/>
      <c r="F40" s="59"/>
      <c r="G40" s="59"/>
      <c r="H40" s="59"/>
      <c r="I40" s="59"/>
      <c r="J40" s="59"/>
      <c r="K40" s="60"/>
      <c r="M40" s="20"/>
      <c r="N40" s="141"/>
      <c r="O40" s="20"/>
      <c r="P40" s="20"/>
      <c r="Q40" s="20"/>
      <c r="R40" s="20"/>
      <c r="S40" s="20"/>
      <c r="T40" s="20"/>
      <c r="U40" s="20"/>
      <c r="V40" s="20"/>
      <c r="W40" s="20"/>
    </row>
    <row r="41" spans="2:23" ht="12.75" customHeight="1">
      <c r="B41" s="61"/>
      <c r="C41" s="59"/>
      <c r="D41" s="59"/>
      <c r="E41" s="59"/>
      <c r="F41" s="59"/>
      <c r="G41" s="59"/>
      <c r="H41" s="59"/>
      <c r="I41" s="59"/>
      <c r="J41" s="59"/>
      <c r="K41" s="60"/>
      <c r="M41" s="20"/>
      <c r="N41" s="146"/>
      <c r="O41" s="20"/>
      <c r="P41" s="20"/>
      <c r="Q41" s="20"/>
      <c r="R41" s="20"/>
      <c r="S41" s="20"/>
      <c r="T41" s="20"/>
      <c r="U41" s="20"/>
      <c r="V41" s="20"/>
      <c r="W41" s="20"/>
    </row>
    <row r="42" spans="2:23" ht="12.75" customHeight="1">
      <c r="B42" s="61"/>
      <c r="C42" s="59"/>
      <c r="D42" s="59"/>
      <c r="E42" s="59"/>
      <c r="F42" s="59"/>
      <c r="G42" s="59"/>
      <c r="H42" s="59"/>
      <c r="I42" s="59"/>
      <c r="J42" s="59"/>
      <c r="K42" s="60"/>
      <c r="M42" s="20"/>
      <c r="N42" s="153"/>
      <c r="O42" s="20"/>
      <c r="P42" s="20"/>
      <c r="Q42" s="20"/>
      <c r="R42" s="20"/>
      <c r="S42" s="20"/>
      <c r="T42" s="20"/>
      <c r="U42" s="20"/>
      <c r="V42" s="20"/>
      <c r="W42" s="20"/>
    </row>
    <row r="43" spans="2:23" ht="12.75" customHeight="1">
      <c r="B43" s="61"/>
      <c r="C43" s="59"/>
      <c r="D43" s="59"/>
      <c r="E43" s="59"/>
      <c r="F43" s="59"/>
      <c r="G43" s="59"/>
      <c r="H43" s="59"/>
      <c r="I43" s="59"/>
      <c r="J43" s="59"/>
      <c r="K43" s="60"/>
      <c r="M43" s="152"/>
      <c r="N43" s="152"/>
      <c r="O43" s="137"/>
      <c r="P43" s="137"/>
      <c r="Q43" s="137"/>
      <c r="R43" s="137"/>
      <c r="S43" s="137"/>
      <c r="T43" s="137"/>
      <c r="U43" s="137"/>
      <c r="V43" s="137"/>
      <c r="W43" s="20"/>
    </row>
    <row r="44" spans="2:23" ht="12.75" customHeight="1">
      <c r="B44" s="61"/>
      <c r="C44" s="59"/>
      <c r="D44" s="59"/>
      <c r="E44" s="59"/>
      <c r="F44" s="59"/>
      <c r="G44" s="59"/>
      <c r="H44" s="59"/>
      <c r="I44" s="59"/>
      <c r="J44" s="59"/>
      <c r="K44" s="60"/>
      <c r="M44" s="20"/>
      <c r="N44" s="153"/>
      <c r="O44" s="20"/>
      <c r="P44" s="20"/>
      <c r="Q44" s="20"/>
      <c r="R44" s="20"/>
      <c r="S44" s="20"/>
      <c r="T44" s="20"/>
      <c r="U44" s="20"/>
      <c r="V44" s="20"/>
      <c r="W44" s="20"/>
    </row>
    <row r="45" spans="2:23" ht="12.75" customHeight="1">
      <c r="B45" s="61"/>
      <c r="C45" s="59"/>
      <c r="D45" s="59"/>
      <c r="E45" s="59"/>
      <c r="F45" s="59"/>
      <c r="G45" s="59"/>
      <c r="H45" s="59"/>
      <c r="I45" s="59"/>
      <c r="J45" s="59"/>
      <c r="K45" s="60"/>
      <c r="M45" s="152"/>
      <c r="N45" s="145"/>
      <c r="O45" s="137"/>
      <c r="P45" s="137"/>
      <c r="Q45" s="137"/>
      <c r="R45" s="137"/>
      <c r="S45" s="137"/>
      <c r="T45" s="137"/>
      <c r="U45" s="137"/>
      <c r="V45" s="137"/>
      <c r="W45" s="20"/>
    </row>
    <row r="46" spans="2:23" ht="12.75" customHeight="1">
      <c r="B46" s="61"/>
      <c r="C46" s="59"/>
      <c r="D46" s="59"/>
      <c r="E46" s="59"/>
      <c r="F46" s="59"/>
      <c r="G46" s="59"/>
      <c r="H46" s="59"/>
      <c r="I46" s="59"/>
      <c r="J46" s="59"/>
      <c r="K46" s="60"/>
      <c r="M46" s="20"/>
      <c r="N46" s="145"/>
      <c r="O46" s="137"/>
      <c r="P46" s="137"/>
      <c r="Q46" s="137"/>
      <c r="R46" s="137"/>
      <c r="S46" s="137"/>
      <c r="T46" s="137"/>
      <c r="U46" s="137"/>
      <c r="V46" s="137"/>
      <c r="W46" s="20"/>
    </row>
    <row r="47" spans="2:23" ht="12.75" customHeight="1">
      <c r="B47" s="61"/>
      <c r="C47" s="59"/>
      <c r="D47" s="59"/>
      <c r="E47" s="59"/>
      <c r="F47" s="59"/>
      <c r="G47" s="59"/>
      <c r="H47" s="59"/>
      <c r="I47" s="59"/>
      <c r="J47" s="59"/>
      <c r="K47" s="60"/>
      <c r="M47" s="20"/>
      <c r="N47" s="146"/>
      <c r="O47" s="137"/>
      <c r="P47" s="137"/>
      <c r="Q47" s="137"/>
      <c r="R47" s="137"/>
      <c r="S47" s="137"/>
      <c r="T47" s="137"/>
      <c r="U47" s="137"/>
      <c r="V47" s="20"/>
      <c r="W47" s="20"/>
    </row>
    <row r="48" spans="2:23" ht="12.75" customHeight="1">
      <c r="B48" s="61"/>
      <c r="C48" s="59"/>
      <c r="D48" s="59"/>
      <c r="E48" s="59"/>
      <c r="F48" s="59"/>
      <c r="G48" s="59"/>
      <c r="H48" s="59"/>
      <c r="I48" s="59"/>
      <c r="J48" s="59"/>
      <c r="K48" s="60"/>
      <c r="M48" s="20"/>
      <c r="N48" s="145"/>
      <c r="O48" s="20"/>
      <c r="P48" s="20"/>
      <c r="Q48" s="20"/>
      <c r="R48" s="20"/>
      <c r="S48" s="20"/>
      <c r="T48" s="20"/>
      <c r="U48" s="20"/>
      <c r="V48" s="20"/>
      <c r="W48" s="20"/>
    </row>
    <row r="49" spans="2:23" ht="12.75" customHeight="1">
      <c r="B49" s="61"/>
      <c r="C49" s="59"/>
      <c r="D49" s="59"/>
      <c r="E49" s="59"/>
      <c r="F49" s="59"/>
      <c r="G49" s="59"/>
      <c r="H49" s="59"/>
      <c r="I49" s="59"/>
      <c r="J49" s="59"/>
      <c r="K49" s="60"/>
      <c r="M49" s="20"/>
      <c r="N49" s="145"/>
      <c r="O49" s="20"/>
      <c r="P49" s="20"/>
      <c r="Q49" s="20"/>
      <c r="R49" s="20"/>
      <c r="S49" s="20"/>
      <c r="T49" s="20"/>
      <c r="U49" s="20"/>
      <c r="V49" s="20"/>
      <c r="W49" s="20"/>
    </row>
    <row r="50" spans="2:23" ht="12.75" customHeight="1">
      <c r="B50" s="61"/>
      <c r="C50" s="59"/>
      <c r="D50" s="59"/>
      <c r="E50" s="59"/>
      <c r="F50" s="59"/>
      <c r="G50" s="59"/>
      <c r="H50" s="59"/>
      <c r="I50" s="59"/>
      <c r="J50" s="59"/>
      <c r="K50" s="6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2:23" ht="12.75" customHeight="1" thickBot="1">
      <c r="B51" s="64"/>
      <c r="C51" s="65"/>
      <c r="D51" s="65"/>
      <c r="E51" s="65"/>
      <c r="F51" s="65"/>
      <c r="G51" s="65"/>
      <c r="H51" s="65"/>
      <c r="I51" s="65"/>
      <c r="J51" s="65"/>
      <c r="K51" s="66"/>
      <c r="M51" s="20"/>
      <c r="N51" s="145"/>
      <c r="O51" s="20"/>
      <c r="P51" s="20"/>
      <c r="Q51" s="20"/>
      <c r="R51" s="20"/>
      <c r="S51" s="20"/>
      <c r="T51" s="20"/>
      <c r="U51" s="20"/>
      <c r="V51" s="20"/>
      <c r="W51" s="20"/>
    </row>
    <row r="52" spans="13:23" ht="12.75" customHeight="1" thickBot="1">
      <c r="M52" s="20"/>
      <c r="N52" s="145"/>
      <c r="O52" s="20"/>
      <c r="P52" s="20"/>
      <c r="Q52" s="20"/>
      <c r="R52" s="20"/>
      <c r="S52" s="20"/>
      <c r="T52" s="20"/>
      <c r="U52" s="20"/>
      <c r="V52" s="20"/>
      <c r="W52" s="20"/>
    </row>
    <row r="53" spans="2:23" ht="12.75" customHeight="1">
      <c r="B53" s="75"/>
      <c r="C53" s="70"/>
      <c r="D53" s="70"/>
      <c r="E53" s="50"/>
      <c r="F53" s="50"/>
      <c r="G53" s="50"/>
      <c r="H53" s="50"/>
      <c r="I53" s="50"/>
      <c r="J53" s="50"/>
      <c r="K53" s="51"/>
      <c r="L53" s="137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2:23" ht="15" customHeight="1">
      <c r="B54" s="61"/>
      <c r="C54" s="125" t="s">
        <v>3</v>
      </c>
      <c r="D54" s="125"/>
      <c r="E54" s="53"/>
      <c r="F54" s="53"/>
      <c r="G54" s="53"/>
      <c r="H54" s="53"/>
      <c r="I54" s="53"/>
      <c r="J54" s="53"/>
      <c r="K54" s="54"/>
      <c r="L54" s="137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2:23" ht="12.75" customHeight="1">
      <c r="B55" s="61"/>
      <c r="C55" s="52" t="s">
        <v>27</v>
      </c>
      <c r="D55" s="52"/>
      <c r="E55" s="53"/>
      <c r="F55" s="53"/>
      <c r="G55" s="53"/>
      <c r="H55" s="53"/>
      <c r="I55" s="53"/>
      <c r="J55" s="53"/>
      <c r="K55" s="54"/>
      <c r="L55" s="137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2:23" ht="12.75" customHeight="1">
      <c r="B56" s="61"/>
      <c r="C56" s="52" t="s">
        <v>5</v>
      </c>
      <c r="D56" s="52"/>
      <c r="E56" s="53"/>
      <c r="F56" s="53"/>
      <c r="G56" s="53"/>
      <c r="H56" s="53"/>
      <c r="I56" s="53"/>
      <c r="J56" s="53"/>
      <c r="K56" s="54"/>
      <c r="L56" s="137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2:23" ht="12.75" customHeight="1">
      <c r="B57" s="61"/>
      <c r="C57" s="52" t="str">
        <f>D6</f>
        <v>FY 2007-08</v>
      </c>
      <c r="D57" s="52"/>
      <c r="E57" s="53"/>
      <c r="F57" s="53"/>
      <c r="G57" s="53"/>
      <c r="H57" s="53"/>
      <c r="I57" s="53"/>
      <c r="J57" s="53"/>
      <c r="K57" s="6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2:23" ht="12.75" customHeight="1">
      <c r="B58" s="61"/>
      <c r="C58" s="59"/>
      <c r="D58" s="59"/>
      <c r="E58" s="59"/>
      <c r="F58" s="59"/>
      <c r="G58" s="59"/>
      <c r="H58" s="59"/>
      <c r="I58" s="59"/>
      <c r="J58" s="59"/>
      <c r="K58" s="6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2:23" ht="12.75" customHeight="1">
      <c r="B59" s="61"/>
      <c r="C59" s="62" t="s">
        <v>192</v>
      </c>
      <c r="D59" s="59"/>
      <c r="E59" s="59"/>
      <c r="F59" s="59"/>
      <c r="G59" s="59"/>
      <c r="H59" s="59"/>
      <c r="I59" s="59"/>
      <c r="J59" s="59"/>
      <c r="K59" s="6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2:23" ht="12.75" customHeight="1">
      <c r="B60" s="61"/>
      <c r="C60" s="62" t="s">
        <v>201</v>
      </c>
      <c r="D60" s="59"/>
      <c r="E60" s="59"/>
      <c r="F60" s="59"/>
      <c r="G60" s="59"/>
      <c r="H60" s="59"/>
      <c r="I60" s="59"/>
      <c r="J60" s="59"/>
      <c r="K60" s="6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2:23" ht="12.75" customHeight="1">
      <c r="B61" s="61"/>
      <c r="C61" s="59" t="s">
        <v>198</v>
      </c>
      <c r="D61" s="59"/>
      <c r="E61" s="59"/>
      <c r="F61" s="59"/>
      <c r="G61" s="59"/>
      <c r="H61" s="59"/>
      <c r="I61" s="59"/>
      <c r="J61" s="59"/>
      <c r="K61" s="6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2:23" ht="12.75" customHeight="1">
      <c r="B62" s="61"/>
      <c r="C62" s="59"/>
      <c r="D62" s="59"/>
      <c r="E62" s="59"/>
      <c r="F62" s="59"/>
      <c r="G62" s="59"/>
      <c r="H62" s="59"/>
      <c r="I62" s="59"/>
      <c r="J62" s="59"/>
      <c r="K62" s="6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2:23" ht="12.75" customHeight="1">
      <c r="B63" s="61"/>
      <c r="C63" s="55" t="s">
        <v>28</v>
      </c>
      <c r="D63" s="55"/>
      <c r="E63" s="53"/>
      <c r="F63" s="53"/>
      <c r="G63" s="53"/>
      <c r="H63" s="53"/>
      <c r="I63" s="53"/>
      <c r="J63" s="53"/>
      <c r="K63" s="54"/>
      <c r="L63" s="137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2:23" ht="12.75" customHeight="1">
      <c r="B64" s="61"/>
      <c r="C64" s="55"/>
      <c r="D64" s="55"/>
      <c r="E64" s="55"/>
      <c r="F64" s="55"/>
      <c r="G64" s="55"/>
      <c r="H64" s="55"/>
      <c r="I64" s="55"/>
      <c r="J64" s="55"/>
      <c r="K64" s="68"/>
      <c r="L64" s="138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2:23" ht="12.75" customHeight="1">
      <c r="B65" s="61"/>
      <c r="C65" s="134" t="s">
        <v>269</v>
      </c>
      <c r="D65" s="59"/>
      <c r="E65" s="59"/>
      <c r="F65" s="59"/>
      <c r="G65" s="59"/>
      <c r="H65" s="59"/>
      <c r="I65" s="59"/>
      <c r="J65" s="59"/>
      <c r="K65" s="6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ht="12.75" customHeight="1">
      <c r="B66" s="61"/>
      <c r="C66" s="73" t="s">
        <v>243</v>
      </c>
      <c r="D66" s="59"/>
      <c r="E66" s="59"/>
      <c r="F66" s="59"/>
      <c r="G66" s="59"/>
      <c r="H66" s="59"/>
      <c r="I66" s="59"/>
      <c r="J66" s="59"/>
      <c r="K66" s="6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2.75" customHeight="1">
      <c r="B67" s="61"/>
      <c r="C67" s="221" t="s">
        <v>273</v>
      </c>
      <c r="D67" s="59"/>
      <c r="E67" s="59"/>
      <c r="F67" s="59"/>
      <c r="G67" s="59"/>
      <c r="H67" s="59"/>
      <c r="I67" s="59"/>
      <c r="J67" s="59"/>
      <c r="K67" s="6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2.75" customHeight="1">
      <c r="B68" s="61"/>
      <c r="C68" s="385"/>
      <c r="D68" s="59"/>
      <c r="E68" s="59"/>
      <c r="F68" s="59"/>
      <c r="G68" s="59"/>
      <c r="H68" s="59"/>
      <c r="I68" s="59"/>
      <c r="J68" s="59"/>
      <c r="K68" s="6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2.75" customHeight="1">
      <c r="B69" s="61"/>
      <c r="C69" s="385" t="s">
        <v>259</v>
      </c>
      <c r="D69" s="59"/>
      <c r="E69" s="59"/>
      <c r="F69" s="59"/>
      <c r="G69" s="59"/>
      <c r="H69" s="59"/>
      <c r="I69" s="59"/>
      <c r="J69" s="59"/>
      <c r="K69" s="6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2.75" customHeight="1">
      <c r="B70" s="61"/>
      <c r="C70" s="385" t="s">
        <v>260</v>
      </c>
      <c r="D70" s="59"/>
      <c r="E70" s="59"/>
      <c r="F70" s="59"/>
      <c r="G70" s="59"/>
      <c r="H70" s="59"/>
      <c r="I70" s="59"/>
      <c r="J70" s="59"/>
      <c r="K70" s="6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2.75" customHeight="1">
      <c r="B71" s="61"/>
      <c r="C71" s="385" t="s">
        <v>261</v>
      </c>
      <c r="D71" s="59"/>
      <c r="E71" s="59"/>
      <c r="F71" s="59"/>
      <c r="G71" s="59"/>
      <c r="H71" s="59"/>
      <c r="I71" s="59"/>
      <c r="J71" s="59"/>
      <c r="K71" s="6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2.75" customHeight="1">
      <c r="B72" s="61"/>
      <c r="C72" s="385" t="s">
        <v>262</v>
      </c>
      <c r="D72" s="59"/>
      <c r="E72" s="59"/>
      <c r="F72" s="59"/>
      <c r="G72" s="59"/>
      <c r="H72" s="59"/>
      <c r="I72" s="59"/>
      <c r="J72" s="59"/>
      <c r="K72" s="6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2.75" customHeight="1">
      <c r="B73" s="61"/>
      <c r="C73" s="385"/>
      <c r="D73" s="59"/>
      <c r="E73" s="59"/>
      <c r="F73" s="59"/>
      <c r="G73" s="59"/>
      <c r="H73" s="59"/>
      <c r="I73" s="59"/>
      <c r="J73" s="59"/>
      <c r="K73" s="6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2.75" customHeight="1">
      <c r="B74" s="56" t="s">
        <v>246</v>
      </c>
      <c r="C74" s="386"/>
      <c r="D74" s="53"/>
      <c r="E74" s="53"/>
      <c r="F74" s="53"/>
      <c r="G74" s="53"/>
      <c r="H74" s="53"/>
      <c r="I74" s="53"/>
      <c r="J74" s="53"/>
      <c r="K74" s="57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2.75" customHeight="1">
      <c r="B75" s="61"/>
      <c r="C75" s="387"/>
      <c r="D75" s="53"/>
      <c r="E75" s="53"/>
      <c r="F75" s="53"/>
      <c r="G75" s="53"/>
      <c r="H75" s="53"/>
      <c r="I75" s="53"/>
      <c r="J75" s="53"/>
      <c r="K75" s="57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2.75" customHeight="1">
      <c r="B76" s="61"/>
      <c r="C76" s="387" t="s">
        <v>250</v>
      </c>
      <c r="D76" s="53"/>
      <c r="E76" s="53"/>
      <c r="F76" s="53"/>
      <c r="G76" s="53"/>
      <c r="H76" s="53"/>
      <c r="I76" s="53"/>
      <c r="J76" s="53"/>
      <c r="K76" s="57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2.75" customHeight="1">
      <c r="B77" s="61"/>
      <c r="C77" s="387" t="s">
        <v>202</v>
      </c>
      <c r="D77" s="58"/>
      <c r="E77" s="58"/>
      <c r="F77" s="58"/>
      <c r="G77" s="58"/>
      <c r="H77" s="58"/>
      <c r="I77" s="58"/>
      <c r="J77" s="58"/>
      <c r="K77" s="57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2.75" customHeight="1">
      <c r="B78" s="61"/>
      <c r="C78" s="73" t="s">
        <v>30</v>
      </c>
      <c r="D78" s="53"/>
      <c r="E78" s="53"/>
      <c r="F78" s="53"/>
      <c r="G78" s="53"/>
      <c r="H78" s="53"/>
      <c r="I78" s="53"/>
      <c r="J78" s="53"/>
      <c r="K78" s="57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2.75" customHeight="1">
      <c r="B79" s="61"/>
      <c r="C79" s="135" t="s">
        <v>31</v>
      </c>
      <c r="D79" s="53"/>
      <c r="E79" s="53"/>
      <c r="F79" s="53"/>
      <c r="G79" s="53"/>
      <c r="H79" s="53"/>
      <c r="I79" s="53"/>
      <c r="J79" s="53"/>
      <c r="K79" s="57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2.75" customHeight="1">
      <c r="B80" s="61"/>
      <c r="C80" s="135"/>
      <c r="D80" s="53"/>
      <c r="E80" s="53"/>
      <c r="F80" s="53"/>
      <c r="G80" s="53"/>
      <c r="H80" s="53"/>
      <c r="I80" s="53"/>
      <c r="J80" s="53"/>
      <c r="K80" s="57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2.75" customHeight="1">
      <c r="B81" s="61"/>
      <c r="C81" s="135"/>
      <c r="D81" s="53"/>
      <c r="E81" s="53"/>
      <c r="F81" s="53"/>
      <c r="G81" s="53"/>
      <c r="H81" s="53"/>
      <c r="I81" s="53"/>
      <c r="J81" s="53"/>
      <c r="K81" s="57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2.75" customHeight="1">
      <c r="B82" s="72" t="s">
        <v>247</v>
      </c>
      <c r="C82" s="136"/>
      <c r="D82" s="53"/>
      <c r="E82" s="53"/>
      <c r="F82" s="53"/>
      <c r="G82" s="53"/>
      <c r="H82" s="53"/>
      <c r="I82" s="53"/>
      <c r="J82" s="53"/>
      <c r="K82" s="57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2.75" customHeight="1">
      <c r="B83" s="61"/>
      <c r="C83" s="73"/>
      <c r="D83" s="53"/>
      <c r="E83" s="53"/>
      <c r="F83" s="53"/>
      <c r="G83" s="53"/>
      <c r="H83" s="53"/>
      <c r="I83" s="53"/>
      <c r="J83" s="53"/>
      <c r="K83" s="57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2.75" customHeight="1">
      <c r="B84" s="61"/>
      <c r="C84" s="62" t="s">
        <v>32</v>
      </c>
      <c r="D84" s="59"/>
      <c r="E84" s="59"/>
      <c r="F84" s="59"/>
      <c r="G84" s="59"/>
      <c r="H84" s="59"/>
      <c r="I84" s="59"/>
      <c r="J84" s="59"/>
      <c r="K84" s="68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2.75" customHeight="1">
      <c r="B85" s="61"/>
      <c r="C85" s="67" t="s">
        <v>33</v>
      </c>
      <c r="D85" s="55"/>
      <c r="E85" s="55"/>
      <c r="F85" s="55"/>
      <c r="G85" s="55"/>
      <c r="H85" s="55"/>
      <c r="I85" s="55"/>
      <c r="J85" s="55"/>
      <c r="K85" s="68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2.75" customHeight="1">
      <c r="B86" s="61"/>
      <c r="C86" s="73" t="s">
        <v>270</v>
      </c>
      <c r="D86" s="53"/>
      <c r="E86" s="53"/>
      <c r="F86" s="53"/>
      <c r="G86" s="53"/>
      <c r="H86" s="53"/>
      <c r="I86" s="53"/>
      <c r="J86" s="53"/>
      <c r="K86" s="57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2.75" customHeight="1">
      <c r="B87" s="61"/>
      <c r="C87" s="67" t="s">
        <v>197</v>
      </c>
      <c r="D87" s="59"/>
      <c r="E87" s="59"/>
      <c r="F87" s="59"/>
      <c r="G87" s="59"/>
      <c r="H87" s="59"/>
      <c r="I87" s="59"/>
      <c r="J87" s="59"/>
      <c r="K87" s="6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2.75" customHeight="1">
      <c r="B88" s="61"/>
      <c r="C88" s="67"/>
      <c r="D88" s="59"/>
      <c r="E88" s="59"/>
      <c r="F88" s="59"/>
      <c r="G88" s="59"/>
      <c r="H88" s="59"/>
      <c r="I88" s="59"/>
      <c r="J88" s="59"/>
      <c r="K88" s="6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2.75" customHeight="1">
      <c r="B89" s="61"/>
      <c r="C89" s="67" t="s">
        <v>184</v>
      </c>
      <c r="D89" s="59"/>
      <c r="E89" s="59"/>
      <c r="F89" s="59"/>
      <c r="G89" s="59"/>
      <c r="H89" s="59"/>
      <c r="I89" s="59"/>
      <c r="J89" s="59"/>
      <c r="K89" s="6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11" ht="12.75" customHeight="1">
      <c r="B90" s="61"/>
      <c r="C90" s="58" t="s">
        <v>193</v>
      </c>
      <c r="D90" s="55"/>
      <c r="E90" s="55"/>
      <c r="F90" s="55"/>
      <c r="G90" s="55"/>
      <c r="H90" s="55"/>
      <c r="I90" s="55"/>
      <c r="J90" s="55"/>
      <c r="K90" s="57"/>
    </row>
    <row r="91" spans="2:11" ht="12.75" customHeight="1">
      <c r="B91" s="61"/>
      <c r="C91" s="67" t="s">
        <v>194</v>
      </c>
      <c r="D91" s="59"/>
      <c r="E91" s="59"/>
      <c r="F91" s="59"/>
      <c r="G91" s="59"/>
      <c r="H91" s="59"/>
      <c r="I91" s="59"/>
      <c r="J91" s="59"/>
      <c r="K91" s="57"/>
    </row>
    <row r="92" spans="2:11" ht="12.75" customHeight="1">
      <c r="B92" s="61"/>
      <c r="C92" s="73" t="s">
        <v>185</v>
      </c>
      <c r="D92" s="53"/>
      <c r="E92" s="53"/>
      <c r="F92" s="53"/>
      <c r="G92" s="53"/>
      <c r="H92" s="53"/>
      <c r="I92" s="53"/>
      <c r="J92" s="53"/>
      <c r="K92" s="60"/>
    </row>
    <row r="93" spans="2:11" ht="12.75" customHeight="1">
      <c r="B93" s="61"/>
      <c r="C93" s="58" t="s">
        <v>251</v>
      </c>
      <c r="D93" s="59"/>
      <c r="E93" s="59"/>
      <c r="F93" s="59"/>
      <c r="G93" s="59"/>
      <c r="H93" s="59"/>
      <c r="I93" s="59"/>
      <c r="J93" s="59"/>
      <c r="K93" s="60"/>
    </row>
    <row r="94" spans="2:11" ht="12.75" customHeight="1">
      <c r="B94" s="61"/>
      <c r="C94" s="58" t="s">
        <v>271</v>
      </c>
      <c r="D94" s="59"/>
      <c r="E94" s="59"/>
      <c r="F94" s="59"/>
      <c r="G94" s="59"/>
      <c r="H94" s="59"/>
      <c r="I94" s="59"/>
      <c r="J94" s="59"/>
      <c r="K94" s="60"/>
    </row>
    <row r="95" spans="2:11" ht="12.75" customHeight="1">
      <c r="B95" s="61"/>
      <c r="C95" s="58" t="s">
        <v>272</v>
      </c>
      <c r="D95" s="55"/>
      <c r="E95" s="55"/>
      <c r="F95" s="55"/>
      <c r="G95" s="55"/>
      <c r="H95" s="55"/>
      <c r="I95" s="55"/>
      <c r="J95" s="55"/>
      <c r="K95" s="60"/>
    </row>
    <row r="96" spans="2:11" ht="12.75" customHeight="1">
      <c r="B96" s="61"/>
      <c r="C96" s="58" t="s">
        <v>252</v>
      </c>
      <c r="D96" s="55"/>
      <c r="E96" s="55"/>
      <c r="F96" s="55"/>
      <c r="G96" s="55"/>
      <c r="H96" s="55"/>
      <c r="I96" s="55"/>
      <c r="J96" s="55"/>
      <c r="K96" s="60"/>
    </row>
    <row r="97" spans="2:11" ht="12.75" customHeight="1">
      <c r="B97" s="61"/>
      <c r="C97" s="67"/>
      <c r="D97" s="59"/>
      <c r="E97" s="59"/>
      <c r="F97" s="59"/>
      <c r="G97" s="59"/>
      <c r="H97" s="59"/>
      <c r="I97" s="59"/>
      <c r="J97" s="59"/>
      <c r="K97" s="60"/>
    </row>
    <row r="98" spans="2:11" ht="12.75" customHeight="1">
      <c r="B98" s="61"/>
      <c r="C98" s="62" t="s">
        <v>34</v>
      </c>
      <c r="D98" s="59"/>
      <c r="E98" s="59"/>
      <c r="F98" s="59"/>
      <c r="G98" s="59"/>
      <c r="H98" s="59"/>
      <c r="I98" s="59"/>
      <c r="J98" s="59"/>
      <c r="K98" s="60"/>
    </row>
    <row r="99" spans="2:11" ht="12.75" customHeight="1">
      <c r="B99" s="61"/>
      <c r="C99" s="67" t="s">
        <v>186</v>
      </c>
      <c r="D99" s="59"/>
      <c r="E99" s="59"/>
      <c r="F99" s="59"/>
      <c r="G99" s="59"/>
      <c r="H99" s="59"/>
      <c r="I99" s="59"/>
      <c r="J99" s="59"/>
      <c r="K99" s="60"/>
    </row>
    <row r="100" spans="2:11" ht="12.75" customHeight="1">
      <c r="B100" s="61"/>
      <c r="C100" s="67" t="s">
        <v>187</v>
      </c>
      <c r="D100" s="59"/>
      <c r="E100" s="59"/>
      <c r="F100" s="59"/>
      <c r="G100" s="59"/>
      <c r="H100" s="59"/>
      <c r="I100" s="59"/>
      <c r="J100" s="59"/>
      <c r="K100" s="60"/>
    </row>
    <row r="101" spans="2:11" ht="12.75" customHeight="1">
      <c r="B101" s="61"/>
      <c r="C101" s="135" t="s">
        <v>274</v>
      </c>
      <c r="D101" s="59"/>
      <c r="E101" s="59"/>
      <c r="F101" s="59"/>
      <c r="G101" s="59"/>
      <c r="H101" s="59"/>
      <c r="I101" s="59"/>
      <c r="J101" s="59"/>
      <c r="K101" s="60"/>
    </row>
    <row r="102" spans="2:13" ht="12.75" customHeight="1" thickBot="1">
      <c r="B102" s="64"/>
      <c r="C102" s="65"/>
      <c r="D102" s="65"/>
      <c r="E102" s="65"/>
      <c r="F102" s="65"/>
      <c r="G102" s="65"/>
      <c r="H102" s="65"/>
      <c r="I102" s="65"/>
      <c r="J102" s="65"/>
      <c r="K102" s="66"/>
      <c r="M102" s="146"/>
    </row>
    <row r="103" ht="12.75" customHeight="1" thickBot="1">
      <c r="M103" s="146"/>
    </row>
    <row r="104" spans="2:13" ht="12.75" customHeight="1">
      <c r="B104" s="71"/>
      <c r="C104" s="74"/>
      <c r="D104" s="74"/>
      <c r="E104" s="50"/>
      <c r="F104" s="50"/>
      <c r="G104" s="50"/>
      <c r="H104" s="50"/>
      <c r="I104" s="50"/>
      <c r="J104" s="50"/>
      <c r="K104" s="69"/>
      <c r="M104" s="146"/>
    </row>
    <row r="105" spans="2:11" ht="12.75" customHeight="1">
      <c r="B105" s="56" t="s">
        <v>29</v>
      </c>
      <c r="C105" s="55"/>
      <c r="D105" s="53"/>
      <c r="E105" s="53"/>
      <c r="F105" s="53"/>
      <c r="G105" s="53"/>
      <c r="H105" s="53"/>
      <c r="I105" s="53"/>
      <c r="J105" s="53"/>
      <c r="K105" s="57"/>
    </row>
    <row r="106" spans="2:11" ht="12.75" customHeight="1">
      <c r="B106" s="160" t="s">
        <v>180</v>
      </c>
      <c r="C106" s="161"/>
      <c r="D106" s="53"/>
      <c r="E106" s="53"/>
      <c r="F106" s="53"/>
      <c r="G106" s="53"/>
      <c r="H106" s="53"/>
      <c r="I106" s="53"/>
      <c r="J106" s="53"/>
      <c r="K106" s="57"/>
    </row>
    <row r="107" spans="2:11" ht="12.75" customHeight="1">
      <c r="B107" s="61"/>
      <c r="C107" s="62"/>
      <c r="D107" s="62"/>
      <c r="E107" s="59"/>
      <c r="F107" s="59"/>
      <c r="G107" s="59"/>
      <c r="H107" s="59"/>
      <c r="I107" s="59"/>
      <c r="J107" s="59"/>
      <c r="K107" s="60"/>
    </row>
    <row r="108" spans="2:11" ht="12.75" customHeight="1">
      <c r="B108" s="61"/>
      <c r="C108" s="73" t="s">
        <v>181</v>
      </c>
      <c r="D108" s="53"/>
      <c r="E108" s="53"/>
      <c r="F108" s="53"/>
      <c r="G108" s="53"/>
      <c r="H108" s="53"/>
      <c r="I108" s="53"/>
      <c r="J108" s="53"/>
      <c r="K108" s="57"/>
    </row>
    <row r="109" spans="2:11" ht="12.75" customHeight="1">
      <c r="B109" s="61"/>
      <c r="C109" s="73"/>
      <c r="D109" s="53"/>
      <c r="E109" s="53"/>
      <c r="F109" s="53"/>
      <c r="G109" s="53"/>
      <c r="H109" s="53"/>
      <c r="I109" s="53"/>
      <c r="J109" s="53"/>
      <c r="K109" s="57"/>
    </row>
    <row r="110" spans="2:11" s="20" customFormat="1" ht="12.75" customHeight="1">
      <c r="B110" s="61"/>
      <c r="C110" s="67"/>
      <c r="D110" s="59"/>
      <c r="E110" s="59"/>
      <c r="F110" s="59"/>
      <c r="G110" s="59"/>
      <c r="H110" s="59"/>
      <c r="I110" s="59"/>
      <c r="J110" s="59"/>
      <c r="K110" s="60"/>
    </row>
    <row r="111" spans="2:11" s="20" customFormat="1" ht="12.75" customHeight="1">
      <c r="B111" s="72" t="s">
        <v>248</v>
      </c>
      <c r="C111" s="136"/>
      <c r="D111" s="53"/>
      <c r="E111" s="53"/>
      <c r="F111" s="53"/>
      <c r="G111" s="53"/>
      <c r="H111" s="53"/>
      <c r="I111" s="53"/>
      <c r="J111" s="53"/>
      <c r="K111" s="57"/>
    </row>
    <row r="112" spans="2:11" s="20" customFormat="1" ht="12.75" customHeight="1">
      <c r="B112" s="61"/>
      <c r="C112" s="73"/>
      <c r="D112" s="59"/>
      <c r="E112" s="59"/>
      <c r="F112" s="59"/>
      <c r="G112" s="59"/>
      <c r="H112" s="59"/>
      <c r="I112" s="59"/>
      <c r="J112" s="59"/>
      <c r="K112" s="60"/>
    </row>
    <row r="113" spans="2:11" s="20" customFormat="1" ht="12.75" customHeight="1">
      <c r="B113" s="72"/>
      <c r="C113" s="62" t="s">
        <v>275</v>
      </c>
      <c r="D113" s="53"/>
      <c r="E113" s="53"/>
      <c r="F113" s="53"/>
      <c r="G113" s="53"/>
      <c r="H113" s="53"/>
      <c r="I113" s="53"/>
      <c r="J113" s="53"/>
      <c r="K113" s="57"/>
    </row>
    <row r="114" spans="2:11" s="20" customFormat="1" ht="12.75" customHeight="1">
      <c r="B114" s="72"/>
      <c r="C114" s="58" t="s">
        <v>195</v>
      </c>
      <c r="D114" s="53"/>
      <c r="E114" s="53"/>
      <c r="F114" s="53"/>
      <c r="G114" s="53"/>
      <c r="H114" s="53"/>
      <c r="I114" s="53"/>
      <c r="J114" s="53"/>
      <c r="K114" s="57"/>
    </row>
    <row r="115" spans="2:11" s="20" customFormat="1" ht="12.75" customHeight="1">
      <c r="B115" s="61"/>
      <c r="C115" s="58" t="s">
        <v>196</v>
      </c>
      <c r="D115" s="53"/>
      <c r="E115" s="53"/>
      <c r="F115" s="53"/>
      <c r="G115" s="53"/>
      <c r="H115" s="53"/>
      <c r="I115" s="53"/>
      <c r="J115" s="53"/>
      <c r="K115" s="60"/>
    </row>
    <row r="116" spans="2:11" s="20" customFormat="1" ht="12.75" customHeight="1">
      <c r="B116" s="61"/>
      <c r="C116" s="58"/>
      <c r="D116" s="53"/>
      <c r="E116" s="53"/>
      <c r="F116" s="53"/>
      <c r="G116" s="53"/>
      <c r="H116" s="53"/>
      <c r="I116" s="53"/>
      <c r="J116" s="53"/>
      <c r="K116" s="60"/>
    </row>
    <row r="117" spans="2:11" s="20" customFormat="1" ht="12.75" customHeight="1">
      <c r="B117" s="61"/>
      <c r="C117" s="62"/>
      <c r="D117" s="59"/>
      <c r="E117" s="59"/>
      <c r="F117" s="59"/>
      <c r="G117" s="59"/>
      <c r="H117" s="59"/>
      <c r="I117" s="59"/>
      <c r="J117" s="59"/>
      <c r="K117" s="60"/>
    </row>
    <row r="118" spans="2:11" s="20" customFormat="1" ht="12.75" customHeight="1">
      <c r="B118" s="56" t="s">
        <v>249</v>
      </c>
      <c r="C118" s="55"/>
      <c r="D118" s="55"/>
      <c r="E118" s="55"/>
      <c r="F118" s="53"/>
      <c r="G118" s="53"/>
      <c r="H118" s="53"/>
      <c r="I118" s="53"/>
      <c r="J118" s="53"/>
      <c r="K118" s="57"/>
    </row>
    <row r="119" spans="2:11" s="20" customFormat="1" ht="12.75" customHeight="1">
      <c r="B119" s="61"/>
      <c r="C119" s="62"/>
      <c r="D119" s="53"/>
      <c r="E119" s="53"/>
      <c r="F119" s="55"/>
      <c r="G119" s="55"/>
      <c r="H119" s="55"/>
      <c r="I119" s="55"/>
      <c r="J119" s="55"/>
      <c r="K119" s="68"/>
    </row>
    <row r="120" spans="2:11" s="20" customFormat="1" ht="12.75" customHeight="1">
      <c r="B120" s="154" t="s">
        <v>183</v>
      </c>
      <c r="C120" s="155"/>
      <c r="D120" s="155"/>
      <c r="E120" s="155"/>
      <c r="F120" s="155"/>
      <c r="G120" s="155"/>
      <c r="H120" s="155"/>
      <c r="I120" s="155"/>
      <c r="J120" s="155"/>
      <c r="K120" s="156"/>
    </row>
    <row r="121" spans="2:11" s="20" customFormat="1" ht="12.75" customHeight="1">
      <c r="B121" s="154"/>
      <c r="C121" s="155"/>
      <c r="D121" s="155"/>
      <c r="E121" s="155"/>
      <c r="F121" s="155"/>
      <c r="G121" s="155"/>
      <c r="H121" s="155"/>
      <c r="I121" s="155"/>
      <c r="J121" s="155"/>
      <c r="K121" s="156"/>
    </row>
    <row r="122" spans="2:11" s="20" customFormat="1" ht="12.75" customHeight="1">
      <c r="B122" s="61"/>
      <c r="C122" s="62" t="s">
        <v>35</v>
      </c>
      <c r="D122" s="53"/>
      <c r="E122" s="53"/>
      <c r="F122" s="53"/>
      <c r="G122" s="53"/>
      <c r="H122" s="53"/>
      <c r="I122" s="53"/>
      <c r="J122" s="53"/>
      <c r="K122" s="57"/>
    </row>
    <row r="123" spans="2:11" s="20" customFormat="1" ht="12.75" customHeight="1">
      <c r="B123" s="61"/>
      <c r="C123" s="58" t="s">
        <v>36</v>
      </c>
      <c r="D123" s="53"/>
      <c r="E123" s="53"/>
      <c r="F123" s="53"/>
      <c r="G123" s="53"/>
      <c r="H123" s="53"/>
      <c r="I123" s="53"/>
      <c r="J123" s="53"/>
      <c r="K123" s="57"/>
    </row>
    <row r="124" spans="2:11" s="20" customFormat="1" ht="12.75">
      <c r="B124" s="61"/>
      <c r="C124" s="73"/>
      <c r="D124" s="53"/>
      <c r="E124" s="53"/>
      <c r="F124" s="53"/>
      <c r="G124" s="53"/>
      <c r="H124" s="53"/>
      <c r="I124" s="53"/>
      <c r="J124" s="53"/>
      <c r="K124" s="68"/>
    </row>
    <row r="125" spans="2:11" s="20" customFormat="1" ht="12.75">
      <c r="B125" s="61"/>
      <c r="C125" s="73" t="s">
        <v>182</v>
      </c>
      <c r="D125" s="53"/>
      <c r="E125" s="53"/>
      <c r="F125" s="53"/>
      <c r="G125" s="53"/>
      <c r="H125" s="53"/>
      <c r="I125" s="53"/>
      <c r="J125" s="53"/>
      <c r="K125" s="68"/>
    </row>
    <row r="126" spans="2:11" s="20" customFormat="1" ht="12.75">
      <c r="B126" s="61"/>
      <c r="C126" s="73"/>
      <c r="D126" s="53"/>
      <c r="E126" s="53"/>
      <c r="F126" s="53"/>
      <c r="G126" s="53"/>
      <c r="H126" s="53"/>
      <c r="I126" s="53"/>
      <c r="J126" s="53"/>
      <c r="K126" s="68"/>
    </row>
    <row r="127" spans="2:11" s="20" customFormat="1" ht="13.5" thickBot="1">
      <c r="B127" s="64"/>
      <c r="C127" s="157"/>
      <c r="D127" s="158"/>
      <c r="E127" s="158"/>
      <c r="F127" s="158"/>
      <c r="G127" s="158"/>
      <c r="H127" s="158"/>
      <c r="I127" s="158"/>
      <c r="J127" s="158"/>
      <c r="K127" s="159"/>
    </row>
    <row r="128" spans="3:11" s="20" customFormat="1" ht="12.75">
      <c r="C128" s="151"/>
      <c r="D128" s="137"/>
      <c r="E128" s="137"/>
      <c r="F128" s="137"/>
      <c r="G128" s="137"/>
      <c r="H128" s="137"/>
      <c r="I128" s="137"/>
      <c r="J128" s="137"/>
      <c r="K128" s="137"/>
    </row>
    <row r="129" spans="3:11" s="20" customFormat="1" ht="12.75">
      <c r="C129" s="151"/>
      <c r="D129" s="137"/>
      <c r="E129" s="137"/>
      <c r="F129" s="137"/>
      <c r="G129" s="137"/>
      <c r="H129" s="137"/>
      <c r="I129" s="137"/>
      <c r="J129" s="137"/>
      <c r="K129" s="137"/>
    </row>
    <row r="130" s="20" customFormat="1" ht="12.75">
      <c r="C130" s="153"/>
    </row>
    <row r="131" s="20" customFormat="1" ht="12.75">
      <c r="C131" s="153"/>
    </row>
    <row r="132" s="20" customFormat="1" ht="12.75">
      <c r="C132" s="153"/>
    </row>
    <row r="133" s="20" customFormat="1" ht="12.75">
      <c r="C133" s="153"/>
    </row>
    <row r="134" s="20" customFormat="1" ht="12.75">
      <c r="C134" s="153"/>
    </row>
    <row r="135" s="20" customFormat="1" ht="12.75">
      <c r="C135" s="153"/>
    </row>
    <row r="136" s="20" customFormat="1" ht="12.75">
      <c r="C136" s="153"/>
    </row>
    <row r="137" s="20" customFormat="1" ht="12.75">
      <c r="C137" s="153"/>
    </row>
    <row r="138" s="20" customFormat="1" ht="12.75">
      <c r="C138" s="153"/>
    </row>
    <row r="139" s="20" customFormat="1" ht="12.75">
      <c r="C139" s="153"/>
    </row>
    <row r="140" s="20" customFormat="1" ht="12.75">
      <c r="C140" s="153"/>
    </row>
    <row r="141" s="20" customFormat="1" ht="12.75">
      <c r="C141" s="153"/>
    </row>
    <row r="142" s="20" customFormat="1" ht="12.75">
      <c r="C142" s="153"/>
    </row>
    <row r="143" s="20" customFormat="1" ht="12.75">
      <c r="C143" s="153"/>
    </row>
    <row r="144" s="20" customFormat="1" ht="12.75">
      <c r="C144" s="153"/>
    </row>
    <row r="145" s="20" customFormat="1" ht="12.75">
      <c r="C145" s="153"/>
    </row>
    <row r="146" s="20" customFormat="1" ht="12.75">
      <c r="C146" s="153"/>
    </row>
    <row r="147" spans="3:11" s="20" customFormat="1" ht="12.75">
      <c r="C147" s="153"/>
      <c r="D147" s="138"/>
      <c r="E147" s="138"/>
      <c r="F147" s="138"/>
      <c r="G147" s="138"/>
      <c r="H147" s="138"/>
      <c r="I147" s="138"/>
      <c r="J147" s="138"/>
      <c r="K147" s="138"/>
    </row>
    <row r="148" s="20" customFormat="1" ht="12.75">
      <c r="C148" s="146"/>
    </row>
    <row r="149" s="20" customFormat="1" ht="12.75">
      <c r="C149" s="141"/>
    </row>
    <row r="150" s="20" customFormat="1" ht="12.75">
      <c r="C150" s="153"/>
    </row>
    <row r="151" s="20" customFormat="1" ht="12.75">
      <c r="C151" s="151"/>
    </row>
    <row r="152" spans="3:11" s="20" customFormat="1" ht="12.75">
      <c r="C152" s="145"/>
      <c r="D152" s="138"/>
      <c r="E152" s="138"/>
      <c r="F152" s="138"/>
      <c r="G152" s="138"/>
      <c r="H152" s="138"/>
      <c r="I152" s="138"/>
      <c r="J152" s="138"/>
      <c r="K152" s="138"/>
    </row>
    <row r="153" spans="3:11" s="20" customFormat="1" ht="12.75">
      <c r="C153" s="150"/>
      <c r="D153" s="138"/>
      <c r="E153" s="138"/>
      <c r="F153" s="138"/>
      <c r="G153" s="138"/>
      <c r="H153" s="138"/>
      <c r="I153" s="138"/>
      <c r="J153" s="138"/>
      <c r="K153" s="138"/>
    </row>
    <row r="154" s="20" customFormat="1" ht="12.75">
      <c r="C154" s="145"/>
    </row>
    <row r="155" s="20" customFormat="1" ht="12.75">
      <c r="C155" s="145"/>
    </row>
    <row r="156" s="20" customFormat="1" ht="12.75">
      <c r="C156" s="145"/>
    </row>
    <row r="157" s="20" customFormat="1" ht="12.75">
      <c r="C157" s="150"/>
    </row>
    <row r="158" s="20" customFormat="1" ht="12.75">
      <c r="C158" s="141"/>
    </row>
    <row r="159" s="20" customFormat="1" ht="12.75">
      <c r="C159" s="145"/>
    </row>
    <row r="160" s="20" customFormat="1" ht="12.75">
      <c r="C160" s="145"/>
    </row>
    <row r="161" s="20" customFormat="1" ht="12.75">
      <c r="C161" s="145"/>
    </row>
    <row r="162" s="20" customFormat="1" ht="12.75">
      <c r="C162" s="150"/>
    </row>
    <row r="163" s="20" customFormat="1" ht="12.75">
      <c r="C163" s="145"/>
    </row>
    <row r="164" s="20" customFormat="1" ht="12.75">
      <c r="C164" s="150"/>
    </row>
    <row r="165" s="20" customFormat="1" ht="12.75">
      <c r="C165" s="141"/>
    </row>
    <row r="166" s="20" customFormat="1" ht="12.75">
      <c r="C166" s="145"/>
    </row>
    <row r="167" s="20" customFormat="1" ht="12.75">
      <c r="C167" s="141"/>
    </row>
    <row r="168" s="20" customFormat="1" ht="12.75">
      <c r="C168" s="141"/>
    </row>
    <row r="169" s="20" customFormat="1" ht="12.75">
      <c r="C169" s="141"/>
    </row>
    <row r="170" s="20" customFormat="1" ht="12.75">
      <c r="C170" s="141"/>
    </row>
    <row r="171" s="20" customFormat="1" ht="12.75">
      <c r="C171" s="141"/>
    </row>
    <row r="172" s="20" customFormat="1" ht="12.75">
      <c r="C172" s="141"/>
    </row>
    <row r="173" s="20" customFormat="1" ht="12.75">
      <c r="C173" s="141"/>
    </row>
    <row r="174" s="20" customFormat="1" ht="12.75">
      <c r="C174" s="141"/>
    </row>
    <row r="175" s="20" customFormat="1" ht="12.75">
      <c r="C175" s="141"/>
    </row>
    <row r="176" s="20" customFormat="1" ht="12.75">
      <c r="C176" s="141"/>
    </row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pans="2:11" ht="12.75"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2:11" ht="12.75"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2:11" ht="12.75"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2:11" ht="12.75"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2:11" ht="12.75"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2:11" ht="12.75"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2:11" ht="12.75"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2:11" ht="12.75"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2:11" ht="12.75"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2:11" ht="12.75"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2:11" ht="12.75"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2:11" ht="12.75"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2:11" ht="12.75"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2:11" ht="12.75"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2:11" ht="12.75"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2:11" ht="12.75"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2:11" ht="12.75"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2:11" ht="12.75"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2:11" ht="12.75"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2:11" ht="12.75"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2:11" ht="12.75"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2:11" ht="12.75"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2:11" ht="12.75"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2:11" ht="12.75"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2:11" ht="12.75"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2:11" ht="12.75"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2:11" ht="12.75"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2:11" ht="12.75"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2:11" ht="12.75"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2:11" ht="12.75"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2:11" ht="12.75"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2:11" ht="12.75"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</sheetData>
  <printOptions horizontalCentered="1"/>
  <pageMargins left="0" right="0" top="1" bottom="1" header="0.5" footer="0.5"/>
  <pageSetup horizontalDpi="300" verticalDpi="300" orientation="portrait" scale="98" r:id="rId1"/>
  <headerFooter alignWithMargins="0">
    <oddFooter>&amp;CPage &amp;P</oddFooter>
  </headerFooter>
  <rowBreaks count="2" manualBreakCount="2">
    <brk id="52" min="1" max="10" man="1"/>
    <brk id="10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75" zoomScaleNormal="75" workbookViewId="0" topLeftCell="A1">
      <selection activeCell="F4" sqref="F4"/>
    </sheetView>
  </sheetViews>
  <sheetFormatPr defaultColWidth="9.140625" defaultRowHeight="12.75"/>
  <cols>
    <col min="1" max="1" width="12.7109375" style="183" customWidth="1"/>
    <col min="2" max="2" width="34.00390625" style="183" customWidth="1"/>
    <col min="3" max="3" width="13.140625" style="183" customWidth="1"/>
    <col min="4" max="4" width="13.7109375" style="183" customWidth="1"/>
    <col min="5" max="5" width="12.421875" style="183" customWidth="1"/>
    <col min="6" max="6" width="11.8515625" style="183" customWidth="1"/>
    <col min="7" max="7" width="12.421875" style="183" customWidth="1"/>
    <col min="8" max="8" width="11.28125" style="183" customWidth="1"/>
    <col min="9" max="16384" width="9.140625" style="183" customWidth="1"/>
  </cols>
  <sheetData>
    <row r="1" spans="1:8" ht="12.75">
      <c r="A1" s="34" t="s">
        <v>245</v>
      </c>
      <c r="B1" s="35"/>
      <c r="C1" s="35"/>
      <c r="D1" s="35"/>
      <c r="E1" s="35"/>
      <c r="F1" s="35"/>
      <c r="G1" s="35"/>
      <c r="H1" s="35"/>
    </row>
    <row r="2" spans="1:8" ht="12.75">
      <c r="A2" s="34"/>
      <c r="B2" s="35"/>
      <c r="C2" s="35"/>
      <c r="D2" s="35"/>
      <c r="E2" s="35"/>
      <c r="F2" s="35"/>
      <c r="G2" s="35"/>
      <c r="H2" s="35"/>
    </row>
    <row r="3" spans="1:8" ht="12.75">
      <c r="A3" s="37" t="s">
        <v>37</v>
      </c>
      <c r="B3" s="35"/>
      <c r="C3" s="35"/>
      <c r="D3" s="35"/>
      <c r="E3" s="35"/>
      <c r="F3" s="35"/>
      <c r="G3" s="35"/>
      <c r="H3" s="35"/>
    </row>
    <row r="4" spans="1:8" ht="12.75">
      <c r="A4" s="37" t="s">
        <v>276</v>
      </c>
      <c r="B4" s="35"/>
      <c r="C4" s="35"/>
      <c r="D4" s="35"/>
      <c r="E4" s="35"/>
      <c r="F4" s="35"/>
      <c r="G4" s="35"/>
      <c r="H4" s="35"/>
    </row>
    <row r="5" spans="1:8" ht="12.75">
      <c r="A5" s="37"/>
      <c r="B5" s="35"/>
      <c r="C5" s="35"/>
      <c r="D5" s="35"/>
      <c r="E5" s="35"/>
      <c r="F5" s="35"/>
      <c r="G5" s="35"/>
      <c r="H5" s="35"/>
    </row>
    <row r="6" spans="1:15" ht="12.75">
      <c r="A6" s="38" t="s">
        <v>38</v>
      </c>
      <c r="B6" s="39"/>
      <c r="C6" s="96" t="s">
        <v>282</v>
      </c>
      <c r="D6" s="13"/>
      <c r="E6" s="13"/>
      <c r="F6" s="13"/>
      <c r="G6" s="13"/>
      <c r="H6" s="13"/>
      <c r="I6" s="122"/>
      <c r="M6" s="185"/>
      <c r="N6" s="185"/>
      <c r="O6" s="185"/>
    </row>
    <row r="7" spans="1:15" ht="12.75">
      <c r="A7" s="39"/>
      <c r="B7" s="39"/>
      <c r="C7" s="14"/>
      <c r="D7" s="14"/>
      <c r="E7" s="14"/>
      <c r="F7" s="84"/>
      <c r="G7" s="84"/>
      <c r="H7" s="14"/>
      <c r="I7" s="12"/>
      <c r="M7" s="185"/>
      <c r="N7" s="185"/>
      <c r="O7" s="185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ht="25.5">
      <c r="A9" s="40" t="s">
        <v>39</v>
      </c>
      <c r="B9" s="41" t="s">
        <v>40</v>
      </c>
      <c r="C9" s="41" t="s">
        <v>41</v>
      </c>
      <c r="D9" s="41" t="s">
        <v>42</v>
      </c>
      <c r="E9" s="41" t="s">
        <v>43</v>
      </c>
      <c r="F9" s="41" t="s">
        <v>44</v>
      </c>
      <c r="G9" s="41" t="s">
        <v>45</v>
      </c>
      <c r="H9" s="41" t="s">
        <v>46</v>
      </c>
    </row>
    <row r="10" spans="1:8" ht="12.75">
      <c r="A10" s="40"/>
      <c r="B10" s="41"/>
      <c r="C10" s="388" t="s">
        <v>253</v>
      </c>
      <c r="D10" s="388" t="s">
        <v>254</v>
      </c>
      <c r="E10" s="388" t="s">
        <v>255</v>
      </c>
      <c r="F10" s="388" t="s">
        <v>256</v>
      </c>
      <c r="G10" s="388" t="s">
        <v>257</v>
      </c>
      <c r="H10" s="388" t="s">
        <v>258</v>
      </c>
    </row>
    <row r="11" spans="1:8" ht="12.75">
      <c r="A11" s="42" t="s">
        <v>47</v>
      </c>
      <c r="B11" s="43" t="s">
        <v>48</v>
      </c>
      <c r="C11" s="98"/>
      <c r="D11" s="98"/>
      <c r="E11" s="98"/>
      <c r="F11" s="98"/>
      <c r="G11" s="98"/>
      <c r="H11" s="98"/>
    </row>
    <row r="12" spans="1:8" ht="12.75">
      <c r="A12" s="42" t="s">
        <v>49</v>
      </c>
      <c r="B12" s="43" t="s">
        <v>50</v>
      </c>
      <c r="C12" s="98"/>
      <c r="D12" s="98"/>
      <c r="E12" s="98"/>
      <c r="F12" s="98"/>
      <c r="G12" s="98"/>
      <c r="H12" s="98"/>
    </row>
    <row r="13" spans="1:8" ht="12.75">
      <c r="A13" s="42" t="s">
        <v>51</v>
      </c>
      <c r="B13" s="43" t="s">
        <v>52</v>
      </c>
      <c r="C13" s="98"/>
      <c r="D13" s="98"/>
      <c r="E13" s="98"/>
      <c r="F13" s="98"/>
      <c r="G13" s="98"/>
      <c r="H13" s="98"/>
    </row>
    <row r="14" spans="1:8" ht="12.75">
      <c r="A14" s="42" t="s">
        <v>53</v>
      </c>
      <c r="B14" s="43" t="s">
        <v>54</v>
      </c>
      <c r="C14" s="98"/>
      <c r="D14" s="98"/>
      <c r="E14" s="98"/>
      <c r="F14" s="98"/>
      <c r="G14" s="98"/>
      <c r="H14" s="98"/>
    </row>
    <row r="15" spans="1:8" ht="12.75">
      <c r="A15" s="42" t="s">
        <v>55</v>
      </c>
      <c r="B15" s="43" t="s">
        <v>56</v>
      </c>
      <c r="C15" s="98"/>
      <c r="D15" s="98"/>
      <c r="E15" s="98"/>
      <c r="F15" s="98"/>
      <c r="G15" s="98"/>
      <c r="H15" s="98"/>
    </row>
    <row r="16" spans="1:8" ht="12.75">
      <c r="A16" s="42" t="s">
        <v>57</v>
      </c>
      <c r="B16" s="43" t="s">
        <v>58</v>
      </c>
      <c r="C16" s="98"/>
      <c r="D16" s="98"/>
      <c r="E16" s="98"/>
      <c r="F16" s="98"/>
      <c r="G16" s="98"/>
      <c r="H16" s="98"/>
    </row>
    <row r="17" spans="1:8" ht="12.75">
      <c r="A17" s="42" t="s">
        <v>59</v>
      </c>
      <c r="B17" s="43" t="s">
        <v>60</v>
      </c>
      <c r="C17" s="98"/>
      <c r="D17" s="98"/>
      <c r="E17" s="98"/>
      <c r="F17" s="98"/>
      <c r="G17" s="98"/>
      <c r="H17" s="98"/>
    </row>
    <row r="18" spans="1:8" ht="12.75">
      <c r="A18" s="42" t="s">
        <v>61</v>
      </c>
      <c r="B18" s="43" t="s">
        <v>62</v>
      </c>
      <c r="C18" s="98"/>
      <c r="D18" s="98"/>
      <c r="E18" s="98"/>
      <c r="F18" s="98"/>
      <c r="G18" s="98"/>
      <c r="H18" s="98"/>
    </row>
    <row r="19" spans="1:8" ht="12.75">
      <c r="A19" s="42" t="s">
        <v>63</v>
      </c>
      <c r="B19" s="43" t="s">
        <v>64</v>
      </c>
      <c r="C19" s="98"/>
      <c r="D19" s="98"/>
      <c r="E19" s="98"/>
      <c r="F19" s="98"/>
      <c r="G19" s="98"/>
      <c r="H19" s="98"/>
    </row>
    <row r="20" spans="1:8" ht="12.75">
      <c r="A20" s="42" t="s">
        <v>65</v>
      </c>
      <c r="B20" s="43" t="s">
        <v>66</v>
      </c>
      <c r="C20" s="98"/>
      <c r="D20" s="98"/>
      <c r="E20" s="98"/>
      <c r="F20" s="98"/>
      <c r="G20" s="98"/>
      <c r="H20" s="98"/>
    </row>
    <row r="21" spans="1:8" ht="12.75">
      <c r="A21" s="42" t="s">
        <v>67</v>
      </c>
      <c r="B21" s="43" t="s">
        <v>68</v>
      </c>
      <c r="C21" s="98"/>
      <c r="D21" s="98"/>
      <c r="E21" s="98"/>
      <c r="F21" s="98"/>
      <c r="G21" s="98"/>
      <c r="H21" s="98"/>
    </row>
    <row r="22" spans="1:8" ht="12.75">
      <c r="A22" s="42" t="s">
        <v>69</v>
      </c>
      <c r="B22" s="43" t="s">
        <v>70</v>
      </c>
      <c r="C22" s="98"/>
      <c r="D22" s="98"/>
      <c r="E22" s="98"/>
      <c r="F22" s="98"/>
      <c r="G22" s="98"/>
      <c r="H22" s="98"/>
    </row>
    <row r="23" spans="1:8" ht="12.75">
      <c r="A23" s="42" t="s">
        <v>71</v>
      </c>
      <c r="B23" s="43" t="s">
        <v>72</v>
      </c>
      <c r="C23" s="98"/>
      <c r="D23" s="98"/>
      <c r="E23" s="98"/>
      <c r="F23" s="98"/>
      <c r="G23" s="98"/>
      <c r="H23" s="98"/>
    </row>
    <row r="24" spans="1:8" ht="12.75">
      <c r="A24" s="42" t="s">
        <v>73</v>
      </c>
      <c r="B24" s="43" t="s">
        <v>74</v>
      </c>
      <c r="C24" s="98"/>
      <c r="D24" s="98"/>
      <c r="E24" s="98"/>
      <c r="F24" s="98"/>
      <c r="G24" s="98"/>
      <c r="H24" s="98"/>
    </row>
    <row r="25" spans="1:8" ht="12.75">
      <c r="A25" s="42" t="s">
        <v>75</v>
      </c>
      <c r="B25" s="43" t="s">
        <v>76</v>
      </c>
      <c r="C25" s="98"/>
      <c r="D25" s="98"/>
      <c r="E25" s="98"/>
      <c r="F25" s="98"/>
      <c r="G25" s="98"/>
      <c r="H25" s="98"/>
    </row>
    <row r="26" spans="1:8" ht="12.75">
      <c r="A26" s="42" t="s">
        <v>77</v>
      </c>
      <c r="B26" s="43" t="s">
        <v>78</v>
      </c>
      <c r="C26" s="98"/>
      <c r="D26" s="98"/>
      <c r="E26" s="98"/>
      <c r="F26" s="98"/>
      <c r="G26" s="98"/>
      <c r="H26" s="98"/>
    </row>
    <row r="27" spans="1:8" ht="12.75">
      <c r="A27" s="42" t="s">
        <v>79</v>
      </c>
      <c r="B27" s="43" t="s">
        <v>80</v>
      </c>
      <c r="C27" s="98"/>
      <c r="D27" s="98"/>
      <c r="E27" s="98"/>
      <c r="F27" s="98"/>
      <c r="G27" s="98"/>
      <c r="H27" s="98"/>
    </row>
    <row r="28" spans="1:8" ht="12.75">
      <c r="A28" s="42" t="s">
        <v>81</v>
      </c>
      <c r="B28" s="43" t="s">
        <v>82</v>
      </c>
      <c r="C28" s="98"/>
      <c r="D28" s="98"/>
      <c r="E28" s="98"/>
      <c r="F28" s="98"/>
      <c r="G28" s="98"/>
      <c r="H28" s="98"/>
    </row>
    <row r="29" spans="1:8" ht="12.75">
      <c r="A29" s="42" t="s">
        <v>83</v>
      </c>
      <c r="B29" s="43" t="s">
        <v>84</v>
      </c>
      <c r="C29" s="98"/>
      <c r="D29" s="98"/>
      <c r="E29" s="98"/>
      <c r="F29" s="98"/>
      <c r="G29" s="98"/>
      <c r="H29" s="98"/>
    </row>
    <row r="30" spans="1:8" ht="12.75">
      <c r="A30" s="42" t="s">
        <v>85</v>
      </c>
      <c r="B30" s="43" t="s">
        <v>86</v>
      </c>
      <c r="C30" s="98"/>
      <c r="D30" s="98"/>
      <c r="E30" s="98"/>
      <c r="F30" s="98"/>
      <c r="G30" s="98"/>
      <c r="H30" s="98"/>
    </row>
    <row r="31" spans="1:8" ht="12.75">
      <c r="A31" s="42" t="s">
        <v>87</v>
      </c>
      <c r="B31" s="43" t="s">
        <v>88</v>
      </c>
      <c r="C31" s="98"/>
      <c r="D31" s="98"/>
      <c r="E31" s="98"/>
      <c r="F31" s="98"/>
      <c r="G31" s="98"/>
      <c r="H31" s="98"/>
    </row>
    <row r="32" spans="1:8" ht="12.75">
      <c r="A32" s="42" t="s">
        <v>89</v>
      </c>
      <c r="B32" s="43" t="s">
        <v>90</v>
      </c>
      <c r="C32" s="98"/>
      <c r="D32" s="98"/>
      <c r="E32" s="98"/>
      <c r="F32" s="98"/>
      <c r="G32" s="98"/>
      <c r="H32" s="98"/>
    </row>
    <row r="33" spans="1:8" ht="12.75">
      <c r="A33" s="42" t="s">
        <v>91</v>
      </c>
      <c r="B33" s="43" t="s">
        <v>92</v>
      </c>
      <c r="C33" s="98"/>
      <c r="D33" s="98"/>
      <c r="E33" s="98"/>
      <c r="F33" s="98"/>
      <c r="G33" s="98"/>
      <c r="H33" s="98"/>
    </row>
    <row r="34" spans="1:8" ht="12.75">
      <c r="A34" s="42" t="s">
        <v>93</v>
      </c>
      <c r="B34" s="43" t="s">
        <v>94</v>
      </c>
      <c r="C34" s="98"/>
      <c r="D34" s="98"/>
      <c r="E34" s="98"/>
      <c r="F34" s="98"/>
      <c r="G34" s="98"/>
      <c r="H34" s="98"/>
    </row>
    <row r="35" spans="1:8" ht="12.75">
      <c r="A35" s="42" t="s">
        <v>95</v>
      </c>
      <c r="B35" s="43" t="s">
        <v>96</v>
      </c>
      <c r="C35" s="98"/>
      <c r="D35" s="98"/>
      <c r="E35" s="98"/>
      <c r="F35" s="98"/>
      <c r="G35" s="98"/>
      <c r="H35" s="98"/>
    </row>
    <row r="36" spans="1:8" ht="12.75">
      <c r="A36" s="42" t="s">
        <v>97</v>
      </c>
      <c r="B36" s="43" t="s">
        <v>98</v>
      </c>
      <c r="C36" s="98"/>
      <c r="D36" s="98"/>
      <c r="E36" s="98"/>
      <c r="F36" s="98"/>
      <c r="G36" s="98"/>
      <c r="H36" s="98"/>
    </row>
    <row r="37" spans="1:8" ht="12.75">
      <c r="A37" s="42" t="s">
        <v>99</v>
      </c>
      <c r="B37" s="43" t="s">
        <v>100</v>
      </c>
      <c r="C37" s="98"/>
      <c r="D37" s="98"/>
      <c r="E37" s="98"/>
      <c r="F37" s="98"/>
      <c r="G37" s="98"/>
      <c r="H37" s="98"/>
    </row>
    <row r="38" spans="1:8" ht="12.75">
      <c r="A38" s="42" t="s">
        <v>101</v>
      </c>
      <c r="B38" s="43" t="s">
        <v>102</v>
      </c>
      <c r="C38" s="98"/>
      <c r="D38" s="98"/>
      <c r="E38" s="98"/>
      <c r="F38" s="98"/>
      <c r="G38" s="98"/>
      <c r="H38" s="98"/>
    </row>
    <row r="39" spans="1:8" ht="12.75">
      <c r="A39" s="42" t="s">
        <v>103</v>
      </c>
      <c r="B39" s="44" t="s">
        <v>104</v>
      </c>
      <c r="C39" s="222" t="s">
        <v>199</v>
      </c>
      <c r="D39" s="223"/>
      <c r="E39" s="223"/>
      <c r="F39" s="223"/>
      <c r="G39" s="223"/>
      <c r="H39" s="223"/>
    </row>
    <row r="40" spans="1:8" ht="12.75">
      <c r="A40" s="45"/>
      <c r="B40" s="46" t="s">
        <v>105</v>
      </c>
      <c r="C40" s="98"/>
      <c r="D40" s="98"/>
      <c r="E40" s="98"/>
      <c r="F40" s="98"/>
      <c r="G40" s="98"/>
      <c r="H40" s="98"/>
    </row>
    <row r="41" spans="1:8" ht="12.75">
      <c r="A41" s="45"/>
      <c r="B41" s="43" t="s">
        <v>106</v>
      </c>
      <c r="C41" s="98"/>
      <c r="D41" s="98"/>
      <c r="E41" s="98"/>
      <c r="F41" s="98"/>
      <c r="G41" s="98"/>
      <c r="H41" s="98"/>
    </row>
    <row r="42" spans="1:8" ht="13.5" thickBot="1">
      <c r="A42" s="42" t="s">
        <v>107</v>
      </c>
      <c r="B42" s="43" t="s">
        <v>108</v>
      </c>
      <c r="C42" s="98"/>
      <c r="D42" s="98"/>
      <c r="E42" s="98"/>
      <c r="F42" s="98"/>
      <c r="G42" s="98"/>
      <c r="H42" s="98"/>
    </row>
    <row r="43" spans="1:8" ht="12.75">
      <c r="A43" s="45"/>
      <c r="B43" s="47" t="s">
        <v>109</v>
      </c>
      <c r="C43" s="99">
        <f aca="true" t="shared" si="0" ref="C43:H43">SUM(C11:C42)</f>
        <v>0</v>
      </c>
      <c r="D43" s="100">
        <f t="shared" si="0"/>
        <v>0</v>
      </c>
      <c r="E43" s="100">
        <f t="shared" si="0"/>
        <v>0</v>
      </c>
      <c r="F43" s="100">
        <f t="shared" si="0"/>
        <v>0</v>
      </c>
      <c r="G43" s="100">
        <f t="shared" si="0"/>
        <v>0</v>
      </c>
      <c r="H43" s="101">
        <f t="shared" si="0"/>
        <v>0</v>
      </c>
    </row>
    <row r="44" spans="1:8" ht="13.5" thickBot="1">
      <c r="A44" s="45"/>
      <c r="B44" s="47" t="s">
        <v>110</v>
      </c>
      <c r="C44" s="102">
        <f>C43/15</f>
        <v>0</v>
      </c>
      <c r="D44" s="103">
        <f>D43/15</f>
        <v>0</v>
      </c>
      <c r="E44" s="103">
        <f>E43/15</f>
        <v>0</v>
      </c>
      <c r="F44" s="103">
        <f>F43/15</f>
        <v>0</v>
      </c>
      <c r="G44" s="103">
        <f>G43/12</f>
        <v>0</v>
      </c>
      <c r="H44" s="104">
        <f>H43/12</f>
        <v>0</v>
      </c>
    </row>
    <row r="45" spans="1:8" ht="12.75">
      <c r="A45" s="45"/>
      <c r="B45" s="47" t="s">
        <v>111</v>
      </c>
      <c r="C45" s="105">
        <f>SUM(C43:H43)</f>
        <v>0</v>
      </c>
      <c r="D45" s="106"/>
      <c r="E45" s="106"/>
      <c r="F45" s="106"/>
      <c r="G45" s="106"/>
      <c r="H45" s="106"/>
    </row>
    <row r="46" spans="1:8" ht="13.5" thickBot="1">
      <c r="A46" s="48"/>
      <c r="B46" s="49" t="s">
        <v>112</v>
      </c>
      <c r="C46" s="107">
        <f>SUM(C44:H44)</f>
        <v>0</v>
      </c>
      <c r="D46" s="106"/>
      <c r="E46" s="106"/>
      <c r="F46" s="106"/>
      <c r="G46" s="106"/>
      <c r="H46" s="106"/>
    </row>
    <row r="47" spans="3:8" ht="12.75">
      <c r="C47" s="184"/>
      <c r="D47" s="184"/>
      <c r="E47" s="184"/>
      <c r="F47" s="184"/>
      <c r="G47" s="184"/>
      <c r="H47" s="184"/>
    </row>
  </sheetData>
  <printOptions horizontalCentered="1"/>
  <pageMargins left="0" right="0" top="1" bottom="1" header="0.5" footer="0.5"/>
  <pageSetup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75" zoomScaleNormal="75" workbookViewId="0" topLeftCell="A43">
      <selection activeCell="I9" sqref="I9"/>
    </sheetView>
  </sheetViews>
  <sheetFormatPr defaultColWidth="9.140625" defaultRowHeight="12.75"/>
  <cols>
    <col min="1" max="1" width="41.00390625" style="228" customWidth="1"/>
    <col min="2" max="3" width="14.421875" style="228" customWidth="1"/>
    <col min="4" max="4" width="16.140625" style="228" customWidth="1"/>
    <col min="5" max="5" width="14.7109375" style="228" bestFit="1" customWidth="1"/>
    <col min="6" max="16384" width="9.140625" style="228" customWidth="1"/>
  </cols>
  <sheetData>
    <row r="1" spans="1:5" ht="15.75" customHeight="1">
      <c r="A1" s="411" t="s">
        <v>113</v>
      </c>
      <c r="B1" s="411"/>
      <c r="C1" s="411"/>
      <c r="D1" s="411"/>
      <c r="E1" s="227"/>
    </row>
    <row r="2" spans="1:5" ht="12.75">
      <c r="A2" s="412"/>
      <c r="B2" s="412"/>
      <c r="C2" s="412"/>
      <c r="D2" s="412"/>
      <c r="E2" s="229"/>
    </row>
    <row r="3" spans="1:5" ht="12.75">
      <c r="A3" s="227"/>
      <c r="B3" s="227"/>
      <c r="C3" s="227"/>
      <c r="D3" s="227"/>
      <c r="E3" s="227"/>
    </row>
    <row r="4" spans="1:5" ht="15.75">
      <c r="A4" s="411" t="s">
        <v>129</v>
      </c>
      <c r="B4" s="411"/>
      <c r="C4" s="411"/>
      <c r="D4" s="411"/>
      <c r="E4" s="227"/>
    </row>
    <row r="5" spans="1:5" ht="12.75">
      <c r="A5" s="230"/>
      <c r="B5" s="230"/>
      <c r="C5" s="230"/>
      <c r="D5" s="230"/>
      <c r="E5" s="230"/>
    </row>
    <row r="6" spans="2:5" ht="12.75">
      <c r="B6" s="231"/>
      <c r="C6" s="231"/>
      <c r="D6" s="231"/>
      <c r="E6" s="232"/>
    </row>
    <row r="7" spans="1:5" ht="13.5" customHeight="1">
      <c r="A7" s="233" t="s">
        <v>204</v>
      </c>
      <c r="B7" s="413" t="s">
        <v>282</v>
      </c>
      <c r="C7" s="414"/>
      <c r="D7" s="415"/>
      <c r="E7" s="234"/>
    </row>
    <row r="8" spans="1:5" ht="13.5" customHeight="1">
      <c r="A8" s="234"/>
      <c r="B8" s="234"/>
      <c r="C8" s="234"/>
      <c r="D8" s="234"/>
      <c r="E8" s="234"/>
    </row>
    <row r="9" spans="1:6" ht="13.5" thickBot="1">
      <c r="A9" s="234"/>
      <c r="B9" s="406" t="s">
        <v>277</v>
      </c>
      <c r="C9" s="406"/>
      <c r="D9" s="406"/>
      <c r="E9" s="235"/>
      <c r="F9" s="235"/>
    </row>
    <row r="10" spans="1:5" ht="12.75">
      <c r="A10" s="234"/>
      <c r="B10" s="236" t="s">
        <v>205</v>
      </c>
      <c r="C10" s="237" t="s">
        <v>131</v>
      </c>
      <c r="D10" s="238" t="s">
        <v>130</v>
      </c>
      <c r="E10" s="239"/>
    </row>
    <row r="11" spans="1:5" ht="13.5" thickBot="1">
      <c r="A11" s="234"/>
      <c r="B11" s="240" t="s">
        <v>206</v>
      </c>
      <c r="C11" s="240" t="s">
        <v>207</v>
      </c>
      <c r="D11" s="241" t="s">
        <v>208</v>
      </c>
      <c r="E11" s="239"/>
    </row>
    <row r="12" spans="1:4" s="245" customFormat="1" ht="24.75" customHeight="1" thickBot="1">
      <c r="A12" s="242" t="s">
        <v>209</v>
      </c>
      <c r="B12" s="243"/>
      <c r="C12" s="243"/>
      <c r="D12" s="244"/>
    </row>
    <row r="13" spans="1:4" ht="18" customHeight="1">
      <c r="A13" s="246" t="s">
        <v>133</v>
      </c>
      <c r="B13" s="247">
        <v>5306144</v>
      </c>
      <c r="C13" s="248">
        <f>D13/B13</f>
        <v>0.08855038800303949</v>
      </c>
      <c r="D13" s="249">
        <v>469861.11</v>
      </c>
    </row>
    <row r="14" spans="1:4" ht="18" customHeight="1">
      <c r="A14" s="246" t="s">
        <v>210</v>
      </c>
      <c r="B14" s="247">
        <v>61476</v>
      </c>
      <c r="C14" s="248">
        <f>D14/B14</f>
        <v>1.6594430346802003</v>
      </c>
      <c r="D14" s="249">
        <v>102015.92</v>
      </c>
    </row>
    <row r="15" spans="1:4" ht="18" customHeight="1">
      <c r="A15" s="246" t="s">
        <v>211</v>
      </c>
      <c r="B15" s="247"/>
      <c r="C15" s="248"/>
      <c r="D15" s="249">
        <f aca="true" t="shared" si="0" ref="D15:D21">B15*C15</f>
        <v>0</v>
      </c>
    </row>
    <row r="16" spans="1:4" ht="18" customHeight="1">
      <c r="A16" s="246" t="s">
        <v>212</v>
      </c>
      <c r="B16" s="247"/>
      <c r="C16" s="248"/>
      <c r="D16" s="249">
        <f t="shared" si="0"/>
        <v>0</v>
      </c>
    </row>
    <row r="17" spans="1:4" ht="18" customHeight="1" thickBot="1">
      <c r="A17" s="250" t="s">
        <v>213</v>
      </c>
      <c r="B17" s="251"/>
      <c r="C17" s="252"/>
      <c r="D17" s="253">
        <f t="shared" si="0"/>
        <v>0</v>
      </c>
    </row>
    <row r="18" spans="1:4" ht="18" customHeight="1">
      <c r="A18" s="254" t="s">
        <v>214</v>
      </c>
      <c r="B18" s="255"/>
      <c r="C18" s="256"/>
      <c r="D18" s="257"/>
    </row>
    <row r="19" spans="1:4" ht="18" customHeight="1">
      <c r="A19" s="258"/>
      <c r="B19" s="247"/>
      <c r="C19" s="248"/>
      <c r="D19" s="249">
        <f t="shared" si="0"/>
        <v>0</v>
      </c>
    </row>
    <row r="20" spans="1:4" ht="18" customHeight="1">
      <c r="A20" s="258"/>
      <c r="B20" s="247"/>
      <c r="C20" s="248"/>
      <c r="D20" s="249">
        <f t="shared" si="0"/>
        <v>0</v>
      </c>
    </row>
    <row r="21" spans="1:4" ht="18" customHeight="1" thickBot="1">
      <c r="A21" s="259"/>
      <c r="B21" s="247"/>
      <c r="C21" s="248"/>
      <c r="D21" s="249">
        <f t="shared" si="0"/>
        <v>0</v>
      </c>
    </row>
    <row r="22" spans="1:4" ht="18" customHeight="1" thickBot="1">
      <c r="A22" s="260" t="s">
        <v>135</v>
      </c>
      <c r="B22" s="261"/>
      <c r="C22" s="262"/>
      <c r="D22" s="263">
        <f>SUM(D13:D21)</f>
        <v>571877.03</v>
      </c>
    </row>
    <row r="23" spans="1:4" ht="9" customHeight="1" thickBot="1">
      <c r="A23" s="264"/>
      <c r="B23" s="265"/>
      <c r="C23" s="266"/>
      <c r="D23" s="267"/>
    </row>
    <row r="24" spans="1:4" ht="24.75" customHeight="1" thickBot="1">
      <c r="A24" s="242" t="s">
        <v>215</v>
      </c>
      <c r="B24" s="268"/>
      <c r="C24" s="269"/>
      <c r="D24" s="270"/>
    </row>
    <row r="25" spans="1:4" ht="18" customHeight="1">
      <c r="A25" s="271" t="s">
        <v>216</v>
      </c>
      <c r="B25" s="272">
        <v>1646809</v>
      </c>
      <c r="C25" s="273">
        <f>D25/B25</f>
        <v>0.00995375298531888</v>
      </c>
      <c r="D25" s="249">
        <v>16391.93</v>
      </c>
    </row>
    <row r="26" spans="1:4" ht="18" customHeight="1" thickBot="1">
      <c r="A26" s="274" t="s">
        <v>217</v>
      </c>
      <c r="B26" s="251">
        <v>284017</v>
      </c>
      <c r="C26" s="273">
        <f>D26/B26</f>
        <v>0.08656830400997123</v>
      </c>
      <c r="D26" s="275">
        <v>24586.87</v>
      </c>
    </row>
    <row r="27" spans="1:4" ht="18" customHeight="1" thickBot="1">
      <c r="A27" s="276" t="s">
        <v>218</v>
      </c>
      <c r="B27" s="277"/>
      <c r="C27" s="278"/>
      <c r="D27" s="279"/>
    </row>
    <row r="28" spans="1:4" ht="18" customHeight="1">
      <c r="A28" s="280"/>
      <c r="B28" s="272"/>
      <c r="C28" s="281"/>
      <c r="D28" s="282">
        <f>B28*C28</f>
        <v>0</v>
      </c>
    </row>
    <row r="29" spans="1:4" ht="18" customHeight="1">
      <c r="A29" s="283"/>
      <c r="B29" s="247"/>
      <c r="C29" s="273"/>
      <c r="D29" s="249">
        <f>B29*C29</f>
        <v>0</v>
      </c>
    </row>
    <row r="30" spans="1:4" ht="18" customHeight="1" thickBot="1">
      <c r="A30" s="283"/>
      <c r="B30" s="251"/>
      <c r="C30" s="273"/>
      <c r="D30" s="249">
        <f>B30*C30</f>
        <v>0</v>
      </c>
    </row>
    <row r="31" spans="1:4" ht="24.75" customHeight="1" thickBot="1">
      <c r="A31" s="284" t="s">
        <v>137</v>
      </c>
      <c r="B31" s="285"/>
      <c r="C31" s="285"/>
      <c r="D31" s="263">
        <f>SUM(D25:D30)</f>
        <v>40978.8</v>
      </c>
    </row>
    <row r="32" spans="1:4" s="289" customFormat="1" ht="9" customHeight="1" thickBot="1">
      <c r="A32" s="286"/>
      <c r="B32" s="287"/>
      <c r="C32" s="287"/>
      <c r="D32" s="288"/>
    </row>
    <row r="33" spans="1:4" ht="24.75" customHeight="1" thickBot="1">
      <c r="A33" s="290" t="s">
        <v>138</v>
      </c>
      <c r="B33" s="243"/>
      <c r="C33" s="243"/>
      <c r="D33" s="263">
        <f>D31+D22</f>
        <v>612855.8300000001</v>
      </c>
    </row>
    <row r="34" spans="1:6" ht="12.75">
      <c r="A34" s="234"/>
      <c r="B34" s="234"/>
      <c r="C34" s="234"/>
      <c r="D34" s="234"/>
      <c r="E34" s="234"/>
      <c r="F34" s="234"/>
    </row>
    <row r="35" spans="1:6" ht="12.75" customHeight="1">
      <c r="A35" s="407" t="s">
        <v>219</v>
      </c>
      <c r="B35" s="407"/>
      <c r="C35" s="407"/>
      <c r="D35" s="407"/>
      <c r="E35" s="234"/>
      <c r="F35" s="234"/>
    </row>
    <row r="36" spans="1:6" ht="12.75">
      <c r="A36" s="407"/>
      <c r="B36" s="407"/>
      <c r="C36" s="407"/>
      <c r="D36" s="407"/>
      <c r="E36" s="234"/>
      <c r="F36" s="234"/>
    </row>
    <row r="37" spans="1:6" ht="12.75">
      <c r="A37" s="407"/>
      <c r="B37" s="407"/>
      <c r="C37" s="407"/>
      <c r="D37" s="407"/>
      <c r="E37" s="234"/>
      <c r="F37" s="234"/>
    </row>
    <row r="38" spans="1:5" ht="12.75">
      <c r="A38" s="234"/>
      <c r="B38" s="234"/>
      <c r="C38" s="234"/>
      <c r="D38" s="234"/>
      <c r="E38" s="234"/>
    </row>
    <row r="40" spans="1:4" ht="24.75" customHeight="1">
      <c r="A40" s="408" t="s">
        <v>220</v>
      </c>
      <c r="B40" s="409"/>
      <c r="C40" s="410"/>
      <c r="D40" s="291"/>
    </row>
    <row r="41" spans="1:4" ht="12.75">
      <c r="A41" s="401" t="s">
        <v>221</v>
      </c>
      <c r="B41" s="401"/>
      <c r="C41" s="292">
        <v>97963</v>
      </c>
      <c r="D41" s="291"/>
    </row>
    <row r="42" spans="1:4" ht="12.75">
      <c r="A42" s="401" t="s">
        <v>222</v>
      </c>
      <c r="B42" s="401"/>
      <c r="C42" s="293">
        <v>10</v>
      </c>
      <c r="D42" s="291"/>
    </row>
    <row r="43" spans="1:4" ht="13.5" thickBot="1">
      <c r="A43" s="402" t="s">
        <v>223</v>
      </c>
      <c r="B43" s="402"/>
      <c r="C43" s="294">
        <v>37561</v>
      </c>
      <c r="D43" s="291"/>
    </row>
    <row r="44" spans="1:4" ht="12.75">
      <c r="A44" s="403" t="s">
        <v>224</v>
      </c>
      <c r="B44" s="404"/>
      <c r="C44" s="405"/>
      <c r="D44" s="291"/>
    </row>
    <row r="45" spans="1:4" ht="12.75">
      <c r="A45" s="392" t="s">
        <v>304</v>
      </c>
      <c r="B45" s="393"/>
      <c r="C45" s="394"/>
      <c r="D45" s="291"/>
    </row>
    <row r="46" spans="1:4" ht="12.75">
      <c r="A46" s="392"/>
      <c r="B46" s="393"/>
      <c r="C46" s="394"/>
      <c r="D46" s="291"/>
    </row>
    <row r="47" spans="1:4" ht="13.5" thickBot="1">
      <c r="A47" s="395"/>
      <c r="B47" s="396"/>
      <c r="C47" s="397"/>
      <c r="D47" s="291"/>
    </row>
    <row r="48" spans="1:4" ht="24.75" customHeight="1" thickBot="1">
      <c r="A48" s="398" t="s">
        <v>240</v>
      </c>
      <c r="B48" s="399"/>
      <c r="C48" s="400"/>
      <c r="D48" s="295">
        <v>13692.5</v>
      </c>
    </row>
    <row r="51" spans="1:4" ht="24.75" customHeight="1">
      <c r="A51" s="389" t="s">
        <v>238</v>
      </c>
      <c r="B51" s="390"/>
      <c r="C51" s="390"/>
      <c r="D51" s="391"/>
    </row>
    <row r="52" spans="1:4" ht="13.5" thickBot="1">
      <c r="A52" s="296" t="s">
        <v>225</v>
      </c>
      <c r="B52" s="297"/>
      <c r="C52" s="298"/>
      <c r="D52" s="299" t="s">
        <v>226</v>
      </c>
    </row>
    <row r="53" spans="1:4" ht="12.75">
      <c r="A53" s="300" t="s">
        <v>299</v>
      </c>
      <c r="B53" s="301"/>
      <c r="C53" s="302"/>
      <c r="D53" s="303">
        <v>0</v>
      </c>
    </row>
    <row r="54" spans="1:4" ht="12.75" customHeight="1">
      <c r="A54" s="304" t="s">
        <v>300</v>
      </c>
      <c r="B54" s="305"/>
      <c r="C54" s="306"/>
      <c r="D54" s="307">
        <v>36306.9</v>
      </c>
    </row>
    <row r="55" spans="1:4" ht="12.75">
      <c r="A55" s="304" t="s">
        <v>301</v>
      </c>
      <c r="B55" s="305"/>
      <c r="C55" s="306"/>
      <c r="D55" s="307">
        <f>196275/2</f>
        <v>98137.5</v>
      </c>
    </row>
    <row r="56" spans="1:4" ht="12.75">
      <c r="A56" s="304" t="s">
        <v>302</v>
      </c>
      <c r="B56" s="305"/>
      <c r="C56" s="306"/>
      <c r="D56" s="307">
        <v>107132</v>
      </c>
    </row>
    <row r="57" spans="1:4" ht="12.75">
      <c r="A57" s="304" t="s">
        <v>303</v>
      </c>
      <c r="B57" s="305"/>
      <c r="C57" s="306"/>
      <c r="D57" s="307">
        <v>328415.95</v>
      </c>
    </row>
    <row r="58" spans="1:4" ht="12.75">
      <c r="A58" s="304"/>
      <c r="B58" s="305"/>
      <c r="C58" s="306"/>
      <c r="D58" s="307">
        <v>0</v>
      </c>
    </row>
    <row r="59" spans="1:4" ht="13.5" thickBot="1">
      <c r="A59" s="308"/>
      <c r="B59" s="309"/>
      <c r="C59" s="310"/>
      <c r="D59" s="311">
        <v>0</v>
      </c>
    </row>
    <row r="60" spans="1:4" ht="24.75" customHeight="1" thickBot="1">
      <c r="A60" s="312" t="s">
        <v>239</v>
      </c>
      <c r="B60" s="313"/>
      <c r="C60" s="314"/>
      <c r="D60" s="315">
        <f>SUM(D53:D59)</f>
        <v>569992.35</v>
      </c>
    </row>
    <row r="63" spans="1:4" ht="12.75">
      <c r="A63" s="316"/>
      <c r="B63" s="316"/>
      <c r="C63" s="316"/>
      <c r="D63" s="316"/>
    </row>
  </sheetData>
  <mergeCells count="16">
    <mergeCell ref="B9:D9"/>
    <mergeCell ref="A35:D37"/>
    <mergeCell ref="A40:C40"/>
    <mergeCell ref="A1:D1"/>
    <mergeCell ref="A2:D2"/>
    <mergeCell ref="A4:D4"/>
    <mergeCell ref="B7:D7"/>
    <mergeCell ref="A41:B41"/>
    <mergeCell ref="A42:B42"/>
    <mergeCell ref="A43:B43"/>
    <mergeCell ref="A44:C44"/>
    <mergeCell ref="A51:D51"/>
    <mergeCell ref="A45:C45"/>
    <mergeCell ref="A46:C46"/>
    <mergeCell ref="A47:C47"/>
    <mergeCell ref="A48:C48"/>
  </mergeCells>
  <printOptions/>
  <pageMargins left="1.5" right="0.5" top="0.5" bottom="0.5" header="0.25" footer="0.2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75" zoomScaleNormal="75" workbookViewId="0" topLeftCell="C1">
      <selection activeCell="I41" sqref="I41"/>
    </sheetView>
  </sheetViews>
  <sheetFormatPr defaultColWidth="9.140625" defaultRowHeight="12.75"/>
  <cols>
    <col min="1" max="1" width="46.00390625" style="336" bestFit="1" customWidth="1"/>
    <col min="2" max="2" width="14.28125" style="336" bestFit="1" customWidth="1"/>
    <col min="3" max="3" width="13.57421875" style="336" customWidth="1"/>
    <col min="4" max="4" width="14.7109375" style="336" customWidth="1"/>
    <col min="5" max="5" width="8.8515625" style="336" customWidth="1"/>
    <col min="6" max="6" width="30.140625" style="336" customWidth="1"/>
    <col min="7" max="7" width="14.28125" style="336" bestFit="1" customWidth="1"/>
    <col min="8" max="8" width="13.00390625" style="336" customWidth="1"/>
    <col min="9" max="9" width="12.57421875" style="336" customWidth="1"/>
    <col min="10" max="10" width="3.8515625" style="336" customWidth="1"/>
    <col min="11" max="16384" width="8.8515625" style="336" customWidth="1"/>
  </cols>
  <sheetData>
    <row r="1" spans="2:9" s="317" customFormat="1" ht="15.75">
      <c r="B1" s="318"/>
      <c r="C1" s="318"/>
      <c r="D1" s="319" t="s">
        <v>244</v>
      </c>
      <c r="F1" s="318"/>
      <c r="G1" s="318"/>
      <c r="H1" s="318"/>
      <c r="I1" s="318"/>
    </row>
    <row r="2" spans="2:9" s="317" customFormat="1" ht="12.75">
      <c r="B2" s="320"/>
      <c r="C2" s="320"/>
      <c r="D2" s="320" t="s">
        <v>203</v>
      </c>
      <c r="F2" s="320"/>
      <c r="G2" s="320"/>
      <c r="H2" s="320"/>
      <c r="I2" s="320"/>
    </row>
    <row r="3" spans="2:9" s="317" customFormat="1" ht="12.75">
      <c r="B3" s="320"/>
      <c r="C3" s="320"/>
      <c r="D3" s="320"/>
      <c r="F3" s="320"/>
      <c r="G3" s="320"/>
      <c r="H3" s="320"/>
      <c r="I3" s="320"/>
    </row>
    <row r="4" spans="2:9" s="317" customFormat="1" ht="15.75">
      <c r="B4" s="320"/>
      <c r="C4" s="320"/>
      <c r="D4" s="319" t="s">
        <v>140</v>
      </c>
      <c r="F4" s="320"/>
      <c r="G4" s="320"/>
      <c r="H4" s="320"/>
      <c r="I4" s="320"/>
    </row>
    <row r="5" spans="2:9" s="317" customFormat="1" ht="12.75">
      <c r="B5" s="320"/>
      <c r="C5" s="320"/>
      <c r="D5" s="320"/>
      <c r="F5" s="320"/>
      <c r="G5" s="320"/>
      <c r="H5" s="320"/>
      <c r="I5" s="320"/>
    </row>
    <row r="6" spans="2:9" s="317" customFormat="1" ht="12.75">
      <c r="B6" s="321"/>
      <c r="C6" s="321"/>
      <c r="D6" s="321" t="s">
        <v>141</v>
      </c>
      <c r="E6" s="321"/>
      <c r="F6" s="321"/>
      <c r="G6" s="321"/>
      <c r="H6" s="321"/>
      <c r="I6" s="321"/>
    </row>
    <row r="7" spans="1:9" s="317" customFormat="1" ht="12.75">
      <c r="A7" s="322"/>
      <c r="B7" s="322"/>
      <c r="C7" s="322"/>
      <c r="D7" s="323" t="s">
        <v>227</v>
      </c>
      <c r="E7" s="324"/>
      <c r="F7" s="324"/>
      <c r="G7" s="324"/>
      <c r="H7" s="322"/>
      <c r="I7" s="322"/>
    </row>
    <row r="8" spans="1:9" s="317" customFormat="1" ht="12.75">
      <c r="A8" s="322"/>
      <c r="B8" s="322"/>
      <c r="C8" s="322"/>
      <c r="D8" s="323"/>
      <c r="E8" s="324"/>
      <c r="F8" s="324"/>
      <c r="G8" s="324"/>
      <c r="H8" s="322"/>
      <c r="I8" s="322"/>
    </row>
    <row r="9" spans="4:7" s="325" customFormat="1" ht="13.5" thickBot="1">
      <c r="D9" s="324"/>
      <c r="E9" s="324"/>
      <c r="F9" s="324"/>
      <c r="G9" s="324"/>
    </row>
    <row r="10" spans="1:10" s="325" customFormat="1" ht="13.5" thickBot="1">
      <c r="A10" s="326"/>
      <c r="B10" s="327"/>
      <c r="C10" s="327"/>
      <c r="D10" s="327"/>
      <c r="E10" s="327"/>
      <c r="F10" s="327"/>
      <c r="G10" s="327"/>
      <c r="H10" s="327"/>
      <c r="I10" s="327"/>
      <c r="J10" s="328"/>
    </row>
    <row r="11" spans="1:10" ht="12.75">
      <c r="A11" s="329" t="s">
        <v>228</v>
      </c>
      <c r="B11" s="419" t="s">
        <v>282</v>
      </c>
      <c r="C11" s="420"/>
      <c r="D11" s="421"/>
      <c r="E11" s="330"/>
      <c r="F11" s="331"/>
      <c r="G11" s="332" t="s">
        <v>144</v>
      </c>
      <c r="H11" s="333" t="s">
        <v>114</v>
      </c>
      <c r="I11" s="334" t="s">
        <v>114</v>
      </c>
      <c r="J11" s="335"/>
    </row>
    <row r="12" spans="1:10" ht="12.75">
      <c r="A12" s="337"/>
      <c r="B12" s="320"/>
      <c r="C12" s="320"/>
      <c r="D12" s="320"/>
      <c r="E12" s="330"/>
      <c r="F12" s="331"/>
      <c r="G12" s="338" t="s">
        <v>132</v>
      </c>
      <c r="H12" s="339" t="s">
        <v>229</v>
      </c>
      <c r="I12" s="340" t="s">
        <v>229</v>
      </c>
      <c r="J12" s="335"/>
    </row>
    <row r="13" spans="1:10" ht="13.5" thickBot="1">
      <c r="A13" s="341"/>
      <c r="B13" s="317"/>
      <c r="C13" s="317"/>
      <c r="D13" s="317"/>
      <c r="E13" s="330"/>
      <c r="F13" s="331"/>
      <c r="G13" s="342" t="s">
        <v>200</v>
      </c>
      <c r="H13" s="343" t="s">
        <v>241</v>
      </c>
      <c r="I13" s="344" t="s">
        <v>268</v>
      </c>
      <c r="J13" s="335"/>
    </row>
    <row r="14" spans="1:10" ht="12.75">
      <c r="A14" s="345" t="s">
        <v>142</v>
      </c>
      <c r="B14" s="422" t="s">
        <v>283</v>
      </c>
      <c r="C14" s="423"/>
      <c r="D14" s="424"/>
      <c r="E14" s="330"/>
      <c r="F14" s="346" t="s">
        <v>146</v>
      </c>
      <c r="G14" s="347">
        <v>51.4</v>
      </c>
      <c r="H14" s="347">
        <v>223</v>
      </c>
      <c r="I14" s="348">
        <v>233</v>
      </c>
      <c r="J14" s="335"/>
    </row>
    <row r="15" spans="1:10" ht="13.5" customHeight="1">
      <c r="A15" s="345"/>
      <c r="B15" s="349"/>
      <c r="C15" s="349"/>
      <c r="D15" s="349"/>
      <c r="E15" s="330"/>
      <c r="F15" s="350" t="s">
        <v>147</v>
      </c>
      <c r="G15" s="351">
        <v>152</v>
      </c>
      <c r="H15" s="351">
        <v>406</v>
      </c>
      <c r="I15" s="352">
        <v>425</v>
      </c>
      <c r="J15" s="335"/>
    </row>
    <row r="16" spans="1:10" ht="12.75">
      <c r="A16" s="345" t="s">
        <v>230</v>
      </c>
      <c r="B16" s="422" t="s">
        <v>284</v>
      </c>
      <c r="C16" s="423"/>
      <c r="D16" s="424"/>
      <c r="E16" s="330"/>
      <c r="F16" s="353" t="s">
        <v>231</v>
      </c>
      <c r="G16" s="354">
        <v>104000.04</v>
      </c>
      <c r="H16" s="354">
        <v>104000.04</v>
      </c>
      <c r="I16" s="354">
        <v>104000.04</v>
      </c>
      <c r="J16" s="335"/>
    </row>
    <row r="17" spans="1:10" ht="12.75">
      <c r="A17" s="345"/>
      <c r="B17" s="356"/>
      <c r="C17" s="357"/>
      <c r="D17" s="357"/>
      <c r="E17" s="330"/>
      <c r="F17" s="350" t="s">
        <v>148</v>
      </c>
      <c r="G17" s="358">
        <v>13000</v>
      </c>
      <c r="H17" s="358">
        <v>13000</v>
      </c>
      <c r="I17" s="359">
        <v>13000</v>
      </c>
      <c r="J17" s="335"/>
    </row>
    <row r="18" spans="1:10" ht="12.75">
      <c r="A18" s="345" t="s">
        <v>232</v>
      </c>
      <c r="B18" s="360">
        <v>15</v>
      </c>
      <c r="E18" s="330"/>
      <c r="F18" s="350" t="s">
        <v>136</v>
      </c>
      <c r="G18" s="361"/>
      <c r="H18" s="361"/>
      <c r="I18" s="362"/>
      <c r="J18" s="335"/>
    </row>
    <row r="19" spans="1:10" ht="12.75">
      <c r="A19" s="345"/>
      <c r="B19" s="357"/>
      <c r="C19" s="357"/>
      <c r="D19" s="357"/>
      <c r="E19" s="330"/>
      <c r="F19" s="350" t="s">
        <v>233</v>
      </c>
      <c r="G19" s="361"/>
      <c r="H19" s="361"/>
      <c r="I19" s="362"/>
      <c r="J19" s="335"/>
    </row>
    <row r="20" spans="1:10" ht="12.75">
      <c r="A20" s="345" t="s">
        <v>143</v>
      </c>
      <c r="B20" s="425" t="s">
        <v>285</v>
      </c>
      <c r="C20" s="426"/>
      <c r="D20" s="427"/>
      <c r="E20" s="330"/>
      <c r="F20" s="416" t="s">
        <v>149</v>
      </c>
      <c r="G20" s="417"/>
      <c r="H20" s="417"/>
      <c r="I20" s="418"/>
      <c r="J20" s="335"/>
    </row>
    <row r="21" spans="1:10" ht="12.75">
      <c r="A21" s="345"/>
      <c r="B21" s="357"/>
      <c r="C21" s="357"/>
      <c r="D21" s="357"/>
      <c r="E21" s="330"/>
      <c r="F21" s="350" t="s">
        <v>150</v>
      </c>
      <c r="G21" s="363">
        <f>SUM(G19+G18+G16)-SUM(G22:G26)</f>
        <v>104000.04</v>
      </c>
      <c r="H21" s="363">
        <f>SUM(H19+H18+H16)-SUM(H22:H26)</f>
        <v>104000.04</v>
      </c>
      <c r="I21" s="364">
        <f>SUM(I19+I18+I16)-SUM(I22:I26)</f>
        <v>104000.04</v>
      </c>
      <c r="J21" s="335"/>
    </row>
    <row r="22" spans="1:10" ht="12.75">
      <c r="A22" s="365" t="s">
        <v>234</v>
      </c>
      <c r="B22" s="366" t="s">
        <v>286</v>
      </c>
      <c r="C22" s="367" t="s">
        <v>235</v>
      </c>
      <c r="D22" s="368"/>
      <c r="E22" s="330"/>
      <c r="F22" s="350" t="s">
        <v>151</v>
      </c>
      <c r="G22" s="369"/>
      <c r="H22" s="369"/>
      <c r="I22" s="370"/>
      <c r="J22" s="335"/>
    </row>
    <row r="23" spans="1:10" ht="12.75">
      <c r="A23" s="345"/>
      <c r="B23" s="368"/>
      <c r="C23" s="368"/>
      <c r="D23" s="368"/>
      <c r="E23" s="330"/>
      <c r="F23" s="350" t="s">
        <v>152</v>
      </c>
      <c r="G23" s="369"/>
      <c r="H23" s="369"/>
      <c r="I23" s="370"/>
      <c r="J23" s="335"/>
    </row>
    <row r="24" spans="1:10" ht="12.75">
      <c r="A24" s="371" t="s">
        <v>236</v>
      </c>
      <c r="B24" s="372">
        <v>38534</v>
      </c>
      <c r="C24" s="373"/>
      <c r="D24" s="373"/>
      <c r="E24" s="330"/>
      <c r="F24" s="374" t="s">
        <v>134</v>
      </c>
      <c r="G24" s="375"/>
      <c r="H24" s="375"/>
      <c r="I24" s="376"/>
      <c r="J24" s="335"/>
    </row>
    <row r="25" spans="1:10" ht="12.75">
      <c r="A25" s="345"/>
      <c r="B25" s="368"/>
      <c r="C25" s="368"/>
      <c r="D25" s="368"/>
      <c r="E25" s="330"/>
      <c r="F25" s="377"/>
      <c r="G25" s="369"/>
      <c r="H25" s="369"/>
      <c r="I25" s="370"/>
      <c r="J25" s="335"/>
    </row>
    <row r="26" spans="1:10" ht="13.5" thickBot="1">
      <c r="A26" s="371" t="s">
        <v>237</v>
      </c>
      <c r="B26" s="372">
        <v>40360</v>
      </c>
      <c r="C26" s="368"/>
      <c r="D26" s="368"/>
      <c r="E26" s="330"/>
      <c r="F26" s="378"/>
      <c r="G26" s="379"/>
      <c r="H26" s="379"/>
      <c r="I26" s="380"/>
      <c r="J26" s="335"/>
    </row>
    <row r="27" spans="1:10" ht="13.5" thickBot="1">
      <c r="A27" s="381"/>
      <c r="B27" s="382"/>
      <c r="C27" s="382"/>
      <c r="D27" s="382"/>
      <c r="E27" s="382"/>
      <c r="F27" s="382"/>
      <c r="G27" s="382"/>
      <c r="H27" s="382"/>
      <c r="I27" s="382"/>
      <c r="J27" s="383"/>
    </row>
    <row r="29" ht="12.75">
      <c r="A29" t="s">
        <v>263</v>
      </c>
    </row>
    <row r="30" ht="12.75">
      <c r="A30" t="s">
        <v>264</v>
      </c>
    </row>
    <row r="31" ht="12.75">
      <c r="A31" t="s">
        <v>265</v>
      </c>
    </row>
    <row r="32" ht="12.75">
      <c r="A32" t="s">
        <v>266</v>
      </c>
    </row>
    <row r="33" ht="12.75">
      <c r="A33" t="s">
        <v>267</v>
      </c>
    </row>
    <row r="35" ht="13.5" thickBot="1"/>
    <row r="36" spans="1:10" ht="13.5" thickBot="1">
      <c r="A36" s="326"/>
      <c r="B36" s="327"/>
      <c r="C36" s="327"/>
      <c r="D36" s="327"/>
      <c r="E36" s="327"/>
      <c r="F36" s="327"/>
      <c r="G36" s="327"/>
      <c r="H36" s="327"/>
      <c r="I36" s="327"/>
      <c r="J36" s="328"/>
    </row>
    <row r="37" spans="1:10" ht="12.75">
      <c r="A37" s="329" t="s">
        <v>228</v>
      </c>
      <c r="B37" s="428" t="str">
        <f>B11</f>
        <v>Nashville State Community College</v>
      </c>
      <c r="C37" s="429"/>
      <c r="D37" s="430"/>
      <c r="E37" s="330"/>
      <c r="F37" s="331"/>
      <c r="G37" s="332" t="s">
        <v>144</v>
      </c>
      <c r="H37" s="333" t="s">
        <v>114</v>
      </c>
      <c r="I37" s="334" t="s">
        <v>114</v>
      </c>
      <c r="J37" s="335"/>
    </row>
    <row r="38" spans="1:10" ht="12.75">
      <c r="A38" s="337"/>
      <c r="B38" s="320"/>
      <c r="C38" s="320"/>
      <c r="D38" s="320"/>
      <c r="E38" s="330"/>
      <c r="F38" s="331"/>
      <c r="G38" s="338" t="s">
        <v>132</v>
      </c>
      <c r="H38" s="339" t="s">
        <v>229</v>
      </c>
      <c r="I38" s="340" t="s">
        <v>229</v>
      </c>
      <c r="J38" s="335"/>
    </row>
    <row r="39" spans="1:10" ht="13.5" thickBot="1">
      <c r="A39" s="341"/>
      <c r="B39" s="317"/>
      <c r="C39" s="317"/>
      <c r="D39" s="317"/>
      <c r="E39" s="330"/>
      <c r="F39" s="331"/>
      <c r="G39" s="342" t="s">
        <v>200</v>
      </c>
      <c r="H39" s="343" t="s">
        <v>241</v>
      </c>
      <c r="I39" s="344" t="s">
        <v>268</v>
      </c>
      <c r="J39" s="335"/>
    </row>
    <row r="40" spans="1:10" ht="12.75">
      <c r="A40" s="345" t="s">
        <v>142</v>
      </c>
      <c r="B40" s="425" t="s">
        <v>287</v>
      </c>
      <c r="C40" s="423"/>
      <c r="D40" s="424"/>
      <c r="E40" s="330"/>
      <c r="F40" s="346" t="s">
        <v>146</v>
      </c>
      <c r="G40" s="347">
        <v>155.93</v>
      </c>
      <c r="H40" s="347">
        <v>181</v>
      </c>
      <c r="I40" s="348">
        <v>189</v>
      </c>
      <c r="J40" s="335"/>
    </row>
    <row r="41" spans="1:10" ht="12.75">
      <c r="A41" s="345"/>
      <c r="B41" s="349"/>
      <c r="C41" s="349"/>
      <c r="D41" s="349"/>
      <c r="E41" s="330"/>
      <c r="F41" s="350" t="s">
        <v>147</v>
      </c>
      <c r="G41" s="351">
        <v>308</v>
      </c>
      <c r="H41" s="351">
        <v>362</v>
      </c>
      <c r="I41" s="352">
        <v>378</v>
      </c>
      <c r="J41" s="335"/>
    </row>
    <row r="42" spans="1:10" ht="12.75">
      <c r="A42" s="345" t="s">
        <v>230</v>
      </c>
      <c r="B42" s="422" t="s">
        <v>288</v>
      </c>
      <c r="C42" s="423"/>
      <c r="D42" s="424"/>
      <c r="E42" s="330"/>
      <c r="F42" s="353" t="s">
        <v>231</v>
      </c>
      <c r="G42" s="354">
        <v>1</v>
      </c>
      <c r="H42" s="354">
        <v>1</v>
      </c>
      <c r="I42" s="355">
        <v>1</v>
      </c>
      <c r="J42" s="335"/>
    </row>
    <row r="43" spans="1:10" ht="12.75">
      <c r="A43" s="345"/>
      <c r="B43" s="356"/>
      <c r="C43" s="357"/>
      <c r="D43" s="357"/>
      <c r="E43" s="330"/>
      <c r="F43" s="350" t="s">
        <v>148</v>
      </c>
      <c r="G43" s="358">
        <v>23000</v>
      </c>
      <c r="H43" s="358">
        <v>23000</v>
      </c>
      <c r="I43" s="358">
        <v>23000</v>
      </c>
      <c r="J43" s="335"/>
    </row>
    <row r="44" spans="1:10" ht="12.75">
      <c r="A44" s="345" t="s">
        <v>232</v>
      </c>
      <c r="B44" s="360">
        <v>65</v>
      </c>
      <c r="C44"/>
      <c r="D44"/>
      <c r="E44" s="330"/>
      <c r="F44" s="350" t="s">
        <v>136</v>
      </c>
      <c r="G44" s="361">
        <v>33207.45</v>
      </c>
      <c r="H44" s="361">
        <v>32600</v>
      </c>
      <c r="I44" s="361">
        <v>32600</v>
      </c>
      <c r="J44" s="335"/>
    </row>
    <row r="45" spans="1:10" ht="12.75">
      <c r="A45" s="345"/>
      <c r="B45" s="357"/>
      <c r="C45" s="357"/>
      <c r="D45" s="357"/>
      <c r="E45" s="330"/>
      <c r="F45" s="350" t="s">
        <v>233</v>
      </c>
      <c r="G45" s="361">
        <f>69942.13+1270.63</f>
        <v>71212.76000000001</v>
      </c>
      <c r="H45" s="361">
        <f>74230+6400</f>
        <v>80630</v>
      </c>
      <c r="I45" s="362">
        <v>80630</v>
      </c>
      <c r="J45" s="335"/>
    </row>
    <row r="46" spans="1:10" ht="12.75">
      <c r="A46" s="345" t="s">
        <v>143</v>
      </c>
      <c r="B46" s="425" t="s">
        <v>289</v>
      </c>
      <c r="C46" s="426"/>
      <c r="D46" s="427"/>
      <c r="E46" s="330"/>
      <c r="F46" s="416" t="s">
        <v>149</v>
      </c>
      <c r="G46" s="417"/>
      <c r="H46" s="417"/>
      <c r="I46" s="418"/>
      <c r="J46" s="335"/>
    </row>
    <row r="47" spans="1:10" ht="12.75">
      <c r="A47" s="345"/>
      <c r="B47" s="357"/>
      <c r="C47" s="357"/>
      <c r="D47" s="357"/>
      <c r="E47" s="330"/>
      <c r="F47" s="350" t="s">
        <v>150</v>
      </c>
      <c r="G47" s="363">
        <f>SUM(G45+G44+G42)-SUM(G48:G52)</f>
        <v>104421.21</v>
      </c>
      <c r="H47" s="363">
        <f>SUM(H45+H44+H42)-SUM(H48:H52)</f>
        <v>113231</v>
      </c>
      <c r="I47" s="364">
        <f>SUM(I45+I44+I42)-SUM(I48:I52)</f>
        <v>113231</v>
      </c>
      <c r="J47" s="335"/>
    </row>
    <row r="48" spans="1:10" ht="12.75">
      <c r="A48" s="365" t="s">
        <v>234</v>
      </c>
      <c r="B48" s="366" t="s">
        <v>290</v>
      </c>
      <c r="C48" s="367" t="s">
        <v>235</v>
      </c>
      <c r="D48" s="368"/>
      <c r="E48" s="330"/>
      <c r="F48" s="350" t="s">
        <v>151</v>
      </c>
      <c r="G48" s="369"/>
      <c r="H48" s="369"/>
      <c r="I48" s="370"/>
      <c r="J48" s="335"/>
    </row>
    <row r="49" spans="1:10" ht="12.75">
      <c r="A49" s="345"/>
      <c r="B49" s="368"/>
      <c r="C49" s="368"/>
      <c r="D49" s="368"/>
      <c r="E49" s="330"/>
      <c r="F49" s="350" t="s">
        <v>152</v>
      </c>
      <c r="G49" s="369"/>
      <c r="H49" s="369"/>
      <c r="I49" s="370"/>
      <c r="J49" s="335"/>
    </row>
    <row r="50" spans="1:10" ht="12.75">
      <c r="A50" s="371" t="s">
        <v>236</v>
      </c>
      <c r="B50" s="372">
        <v>37803</v>
      </c>
      <c r="C50" s="373"/>
      <c r="D50" s="373"/>
      <c r="E50" s="330"/>
      <c r="F50" s="374" t="s">
        <v>134</v>
      </c>
      <c r="G50" s="375"/>
      <c r="H50" s="375"/>
      <c r="I50" s="376"/>
      <c r="J50" s="335"/>
    </row>
    <row r="51" spans="1:10" ht="12.75">
      <c r="A51" s="345"/>
      <c r="B51" s="368"/>
      <c r="C51" s="368"/>
      <c r="D51" s="368"/>
      <c r="E51" s="330"/>
      <c r="F51" s="377"/>
      <c r="G51" s="369"/>
      <c r="H51" s="369"/>
      <c r="I51" s="370"/>
      <c r="J51" s="335"/>
    </row>
    <row r="52" spans="1:10" ht="13.5" thickBot="1">
      <c r="A52" s="371" t="s">
        <v>237</v>
      </c>
      <c r="B52" s="372" t="s">
        <v>291</v>
      </c>
      <c r="C52" s="368"/>
      <c r="D52" s="368"/>
      <c r="E52" s="330"/>
      <c r="F52" s="378"/>
      <c r="G52" s="379"/>
      <c r="H52" s="379"/>
      <c r="I52" s="380"/>
      <c r="J52" s="335"/>
    </row>
    <row r="53" spans="1:10" ht="13.5" thickBot="1">
      <c r="A53" s="381"/>
      <c r="B53" s="382"/>
      <c r="C53" s="382"/>
      <c r="D53" s="382"/>
      <c r="E53" s="382"/>
      <c r="F53" s="382"/>
      <c r="G53" s="382"/>
      <c r="H53" s="382"/>
      <c r="I53" s="382"/>
      <c r="J53" s="383"/>
    </row>
    <row r="55" ht="12.75">
      <c r="A55" t="s">
        <v>263</v>
      </c>
    </row>
    <row r="56" ht="12.75">
      <c r="A56" t="s">
        <v>264</v>
      </c>
    </row>
    <row r="57" ht="12.75">
      <c r="A57" t="s">
        <v>265</v>
      </c>
    </row>
    <row r="58" ht="12.75">
      <c r="A58" t="s">
        <v>266</v>
      </c>
    </row>
    <row r="59" ht="12.75">
      <c r="A59" t="s">
        <v>267</v>
      </c>
    </row>
    <row r="61" ht="13.5" thickBot="1"/>
    <row r="62" spans="1:10" ht="13.5" thickBot="1">
      <c r="A62" s="326"/>
      <c r="B62" s="327"/>
      <c r="C62" s="327"/>
      <c r="D62" s="327"/>
      <c r="E62" s="327"/>
      <c r="F62" s="327"/>
      <c r="G62" s="327"/>
      <c r="H62" s="327"/>
      <c r="I62" s="327"/>
      <c r="J62" s="328"/>
    </row>
    <row r="63" spans="1:10" ht="12.75">
      <c r="A63" s="329" t="s">
        <v>228</v>
      </c>
      <c r="B63" s="419" t="str">
        <f>B11</f>
        <v>Nashville State Community College</v>
      </c>
      <c r="C63" s="420"/>
      <c r="D63" s="421"/>
      <c r="E63" s="330"/>
      <c r="F63" s="331"/>
      <c r="G63" s="332" t="s">
        <v>144</v>
      </c>
      <c r="H63" s="333" t="s">
        <v>114</v>
      </c>
      <c r="I63" s="334" t="s">
        <v>114</v>
      </c>
      <c r="J63" s="335"/>
    </row>
    <row r="64" spans="1:10" ht="12.75">
      <c r="A64" s="337"/>
      <c r="B64" s="320"/>
      <c r="C64" s="320"/>
      <c r="D64" s="320"/>
      <c r="E64" s="330"/>
      <c r="F64" s="331"/>
      <c r="G64" s="338" t="s">
        <v>132</v>
      </c>
      <c r="H64" s="339" t="s">
        <v>229</v>
      </c>
      <c r="I64" s="340" t="s">
        <v>229</v>
      </c>
      <c r="J64" s="335"/>
    </row>
    <row r="65" spans="1:10" ht="13.5" thickBot="1">
      <c r="A65" s="341"/>
      <c r="B65" s="317"/>
      <c r="C65" s="317"/>
      <c r="D65" s="317"/>
      <c r="E65" s="330"/>
      <c r="F65" s="331"/>
      <c r="G65" s="342" t="s">
        <v>200</v>
      </c>
      <c r="H65" s="343" t="s">
        <v>241</v>
      </c>
      <c r="I65" s="344" t="s">
        <v>268</v>
      </c>
      <c r="J65" s="335"/>
    </row>
    <row r="66" spans="1:10" ht="12.75">
      <c r="A66" s="345" t="s">
        <v>142</v>
      </c>
      <c r="B66" s="422" t="s">
        <v>292</v>
      </c>
      <c r="C66" s="423"/>
      <c r="D66" s="424"/>
      <c r="E66" s="330"/>
      <c r="F66" s="346" t="s">
        <v>146</v>
      </c>
      <c r="G66" s="347">
        <v>10</v>
      </c>
      <c r="H66" s="347">
        <v>4</v>
      </c>
      <c r="I66" s="348">
        <v>4</v>
      </c>
      <c r="J66" s="335"/>
    </row>
    <row r="67" spans="1:10" ht="12.75">
      <c r="A67" s="345"/>
      <c r="B67" s="349"/>
      <c r="C67" s="349"/>
      <c r="D67" s="349"/>
      <c r="E67" s="330"/>
      <c r="F67" s="350" t="s">
        <v>147</v>
      </c>
      <c r="G67" s="351">
        <v>37</v>
      </c>
      <c r="H67" s="351">
        <v>21</v>
      </c>
      <c r="I67" s="352">
        <v>21</v>
      </c>
      <c r="J67" s="335"/>
    </row>
    <row r="68" spans="1:10" ht="12.75">
      <c r="A68" s="345" t="s">
        <v>230</v>
      </c>
      <c r="B68" s="422" t="s">
        <v>293</v>
      </c>
      <c r="C68" s="423"/>
      <c r="D68" s="424"/>
      <c r="E68" s="330"/>
      <c r="F68" s="353" t="s">
        <v>231</v>
      </c>
      <c r="G68" s="354"/>
      <c r="H68" s="354"/>
      <c r="I68" s="355"/>
      <c r="J68" s="335"/>
    </row>
    <row r="69" spans="1:10" ht="12.75">
      <c r="A69" s="345"/>
      <c r="B69" s="356"/>
      <c r="C69" s="357"/>
      <c r="D69" s="357"/>
      <c r="E69" s="330"/>
      <c r="F69" s="350" t="s">
        <v>148</v>
      </c>
      <c r="G69" s="358">
        <v>530</v>
      </c>
      <c r="H69" s="358">
        <v>530</v>
      </c>
      <c r="I69" s="358">
        <v>530</v>
      </c>
      <c r="J69" s="335"/>
    </row>
    <row r="70" spans="1:10" ht="12.75">
      <c r="A70" s="345" t="s">
        <v>232</v>
      </c>
      <c r="B70" s="360">
        <v>10</v>
      </c>
      <c r="C70"/>
      <c r="D70"/>
      <c r="E70" s="330"/>
      <c r="F70" s="350" t="s">
        <v>136</v>
      </c>
      <c r="G70" s="361"/>
      <c r="H70" s="361"/>
      <c r="I70" s="362"/>
      <c r="J70" s="335"/>
    </row>
    <row r="71" spans="1:10" ht="12.75">
      <c r="A71" s="345"/>
      <c r="B71" s="357"/>
      <c r="C71" s="357"/>
      <c r="D71" s="357"/>
      <c r="E71" s="330"/>
      <c r="F71" s="350" t="s">
        <v>233</v>
      </c>
      <c r="G71" s="361"/>
      <c r="H71" s="361"/>
      <c r="I71" s="362"/>
      <c r="J71" s="335"/>
    </row>
    <row r="72" spans="1:10" ht="12.75">
      <c r="A72" s="345" t="s">
        <v>143</v>
      </c>
      <c r="B72" s="425" t="s">
        <v>289</v>
      </c>
      <c r="C72" s="426"/>
      <c r="D72" s="427"/>
      <c r="E72" s="330"/>
      <c r="F72" s="416" t="s">
        <v>149</v>
      </c>
      <c r="G72" s="417"/>
      <c r="H72" s="417"/>
      <c r="I72" s="418"/>
      <c r="J72" s="335"/>
    </row>
    <row r="73" spans="1:10" ht="12.75">
      <c r="A73" s="345"/>
      <c r="B73" s="357"/>
      <c r="C73" s="357"/>
      <c r="D73" s="357"/>
      <c r="E73" s="330"/>
      <c r="F73" s="350" t="s">
        <v>150</v>
      </c>
      <c r="G73" s="363">
        <f>SUM(G71+G70+G68)-SUM(G74:G78)</f>
        <v>0</v>
      </c>
      <c r="H73" s="363">
        <f>SUM(H71+H70+H68)-SUM(H74:H78)</f>
        <v>0</v>
      </c>
      <c r="I73" s="364">
        <f>SUM(I71+I70+I68)-SUM(I74:I78)</f>
        <v>0</v>
      </c>
      <c r="J73" s="335"/>
    </row>
    <row r="74" spans="1:10" ht="12.75">
      <c r="A74" s="365" t="s">
        <v>234</v>
      </c>
      <c r="B74" s="366"/>
      <c r="C74" s="367" t="s">
        <v>235</v>
      </c>
      <c r="D74" s="368"/>
      <c r="E74" s="330"/>
      <c r="F74" s="350" t="s">
        <v>151</v>
      </c>
      <c r="G74" s="369"/>
      <c r="H74" s="369"/>
      <c r="I74" s="370"/>
      <c r="J74" s="335"/>
    </row>
    <row r="75" spans="1:10" ht="12.75">
      <c r="A75" s="345"/>
      <c r="B75" s="368"/>
      <c r="C75" s="368"/>
      <c r="D75" s="368"/>
      <c r="E75" s="330"/>
      <c r="F75" s="350" t="s">
        <v>152</v>
      </c>
      <c r="G75" s="369"/>
      <c r="H75" s="369"/>
      <c r="I75" s="370"/>
      <c r="J75" s="335"/>
    </row>
    <row r="76" spans="1:10" ht="12.75">
      <c r="A76" s="371" t="s">
        <v>236</v>
      </c>
      <c r="B76" s="372"/>
      <c r="C76" s="373"/>
      <c r="D76" s="373"/>
      <c r="E76" s="330"/>
      <c r="F76" s="374" t="s">
        <v>134</v>
      </c>
      <c r="G76" s="375"/>
      <c r="H76" s="375"/>
      <c r="I76" s="376"/>
      <c r="J76" s="335"/>
    </row>
    <row r="77" spans="1:10" ht="12.75">
      <c r="A77" s="345"/>
      <c r="B77" s="368"/>
      <c r="C77" s="368"/>
      <c r="D77" s="368"/>
      <c r="E77" s="330"/>
      <c r="F77" s="377"/>
      <c r="G77" s="369"/>
      <c r="H77" s="369"/>
      <c r="I77" s="370"/>
      <c r="J77" s="335"/>
    </row>
    <row r="78" spans="1:10" ht="13.5" thickBot="1">
      <c r="A78" s="371" t="s">
        <v>237</v>
      </c>
      <c r="B78" s="372"/>
      <c r="C78" s="368"/>
      <c r="D78" s="368"/>
      <c r="E78" s="330"/>
      <c r="F78" s="378"/>
      <c r="G78" s="379"/>
      <c r="H78" s="379"/>
      <c r="I78" s="380"/>
      <c r="J78" s="335"/>
    </row>
    <row r="79" spans="1:10" ht="13.5" thickBot="1">
      <c r="A79" s="381"/>
      <c r="B79" s="382"/>
      <c r="C79" s="382"/>
      <c r="D79" s="382"/>
      <c r="E79" s="382"/>
      <c r="F79" s="382"/>
      <c r="G79" s="382"/>
      <c r="H79" s="382"/>
      <c r="I79" s="382"/>
      <c r="J79" s="383"/>
    </row>
    <row r="81" ht="12.75">
      <c r="A81" t="s">
        <v>263</v>
      </c>
    </row>
    <row r="82" ht="12.75">
      <c r="A82" t="s">
        <v>264</v>
      </c>
    </row>
    <row r="83" ht="12.75">
      <c r="A83" t="s">
        <v>265</v>
      </c>
    </row>
    <row r="84" ht="12.75">
      <c r="A84" t="s">
        <v>266</v>
      </c>
    </row>
    <row r="85" ht="12.75">
      <c r="A85" t="s">
        <v>267</v>
      </c>
    </row>
    <row r="86" ht="13.5" thickBot="1"/>
    <row r="87" spans="1:10" ht="13.5" thickBot="1">
      <c r="A87" s="326"/>
      <c r="B87" s="327"/>
      <c r="C87" s="327"/>
      <c r="D87" s="327"/>
      <c r="E87" s="327"/>
      <c r="F87" s="327"/>
      <c r="G87" s="327"/>
      <c r="H87" s="327"/>
      <c r="I87" s="327"/>
      <c r="J87" s="328"/>
    </row>
    <row r="88" spans="1:10" ht="12.75">
      <c r="A88" s="329" t="s">
        <v>228</v>
      </c>
      <c r="B88" s="419" t="str">
        <f>B11</f>
        <v>Nashville State Community College</v>
      </c>
      <c r="C88" s="420"/>
      <c r="D88" s="421"/>
      <c r="E88" s="330"/>
      <c r="F88" s="331"/>
      <c r="G88" s="332" t="s">
        <v>144</v>
      </c>
      <c r="H88" s="333" t="s">
        <v>114</v>
      </c>
      <c r="I88" s="334" t="s">
        <v>114</v>
      </c>
      <c r="J88" s="335"/>
    </row>
    <row r="89" spans="1:10" ht="12.75">
      <c r="A89" s="337"/>
      <c r="B89" s="320"/>
      <c r="C89" s="320"/>
      <c r="D89" s="320"/>
      <c r="E89" s="330"/>
      <c r="F89" s="331"/>
      <c r="G89" s="338" t="s">
        <v>132</v>
      </c>
      <c r="H89" s="339" t="s">
        <v>229</v>
      </c>
      <c r="I89" s="340" t="s">
        <v>229</v>
      </c>
      <c r="J89" s="335"/>
    </row>
    <row r="90" spans="1:10" ht="13.5" thickBot="1">
      <c r="A90" s="341"/>
      <c r="B90" s="317"/>
      <c r="C90" s="317"/>
      <c r="D90" s="317"/>
      <c r="E90" s="330"/>
      <c r="F90" s="331"/>
      <c r="G90" s="342" t="s">
        <v>200</v>
      </c>
      <c r="H90" s="343" t="s">
        <v>241</v>
      </c>
      <c r="I90" s="344" t="s">
        <v>268</v>
      </c>
      <c r="J90" s="335"/>
    </row>
    <row r="91" spans="1:10" ht="12.75">
      <c r="A91" s="345" t="s">
        <v>142</v>
      </c>
      <c r="B91" s="422" t="s">
        <v>294</v>
      </c>
      <c r="C91" s="423"/>
      <c r="D91" s="424"/>
      <c r="E91" s="330"/>
      <c r="F91" s="346" t="s">
        <v>146</v>
      </c>
      <c r="G91" s="347">
        <v>3.2</v>
      </c>
      <c r="H91" s="347">
        <v>2</v>
      </c>
      <c r="I91" s="348">
        <v>2</v>
      </c>
      <c r="J91" s="335"/>
    </row>
    <row r="92" spans="1:10" ht="12.75">
      <c r="A92" s="345"/>
      <c r="B92" s="349"/>
      <c r="C92" s="349"/>
      <c r="D92" s="349"/>
      <c r="E92" s="330"/>
      <c r="F92" s="350" t="s">
        <v>147</v>
      </c>
      <c r="G92" s="351">
        <v>16</v>
      </c>
      <c r="H92" s="351">
        <v>8</v>
      </c>
      <c r="I92" s="352">
        <v>8</v>
      </c>
      <c r="J92" s="335"/>
    </row>
    <row r="93" spans="1:10" ht="12.75">
      <c r="A93" s="345" t="s">
        <v>230</v>
      </c>
      <c r="B93" s="422" t="s">
        <v>295</v>
      </c>
      <c r="C93" s="423"/>
      <c r="D93" s="424"/>
      <c r="E93" s="330"/>
      <c r="F93" s="353" t="s">
        <v>231</v>
      </c>
      <c r="G93" s="354"/>
      <c r="H93" s="354"/>
      <c r="I93" s="355"/>
      <c r="J93" s="335"/>
    </row>
    <row r="94" spans="1:10" ht="12.75">
      <c r="A94" s="345"/>
      <c r="B94" s="356"/>
      <c r="C94" s="357"/>
      <c r="D94" s="357"/>
      <c r="E94" s="330"/>
      <c r="F94" s="350" t="s">
        <v>148</v>
      </c>
      <c r="G94" s="358">
        <v>530</v>
      </c>
      <c r="H94" s="358">
        <v>530</v>
      </c>
      <c r="I94" s="359">
        <v>530</v>
      </c>
      <c r="J94" s="335"/>
    </row>
    <row r="95" spans="1:10" ht="12.75">
      <c r="A95" s="345" t="s">
        <v>232</v>
      </c>
      <c r="B95" s="360">
        <v>40</v>
      </c>
      <c r="C95"/>
      <c r="D95"/>
      <c r="E95" s="330"/>
      <c r="F95" s="350" t="s">
        <v>136</v>
      </c>
      <c r="G95" s="361"/>
      <c r="H95" s="361"/>
      <c r="I95" s="362"/>
      <c r="J95" s="335"/>
    </row>
    <row r="96" spans="1:10" ht="12.75">
      <c r="A96" s="345"/>
      <c r="B96" s="357"/>
      <c r="C96" s="357"/>
      <c r="D96" s="357"/>
      <c r="E96" s="330"/>
      <c r="F96" s="350" t="s">
        <v>233</v>
      </c>
      <c r="G96" s="361"/>
      <c r="H96" s="361"/>
      <c r="I96" s="362"/>
      <c r="J96" s="335"/>
    </row>
    <row r="97" spans="1:10" ht="12.75">
      <c r="A97" s="345" t="s">
        <v>143</v>
      </c>
      <c r="B97" s="425" t="s">
        <v>289</v>
      </c>
      <c r="C97" s="426"/>
      <c r="D97" s="427"/>
      <c r="E97" s="330"/>
      <c r="F97" s="416" t="s">
        <v>149</v>
      </c>
      <c r="G97" s="417"/>
      <c r="H97" s="417"/>
      <c r="I97" s="418"/>
      <c r="J97" s="335"/>
    </row>
    <row r="98" spans="1:10" ht="12.75">
      <c r="A98" s="345"/>
      <c r="B98" s="357"/>
      <c r="C98" s="357"/>
      <c r="D98" s="357"/>
      <c r="E98" s="330"/>
      <c r="F98" s="350" t="s">
        <v>150</v>
      </c>
      <c r="G98" s="363">
        <f>SUM(G96+G95+G93)-SUM(G99:G103)</f>
        <v>0</v>
      </c>
      <c r="H98" s="363">
        <f>SUM(H96+H95+H93)-SUM(H99:H103)</f>
        <v>0</v>
      </c>
      <c r="I98" s="364">
        <f>SUM(I96+I95+I93)-SUM(I99:I103)</f>
        <v>0</v>
      </c>
      <c r="J98" s="335"/>
    </row>
    <row r="99" spans="1:10" ht="12.75">
      <c r="A99" s="365" t="s">
        <v>234</v>
      </c>
      <c r="B99" s="366"/>
      <c r="C99" s="367" t="s">
        <v>235</v>
      </c>
      <c r="D99" s="368"/>
      <c r="E99" s="330"/>
      <c r="F99" s="350" t="s">
        <v>151</v>
      </c>
      <c r="G99" s="369"/>
      <c r="H99" s="369"/>
      <c r="I99" s="370"/>
      <c r="J99" s="335"/>
    </row>
    <row r="100" spans="1:10" ht="12.75">
      <c r="A100" s="345"/>
      <c r="B100" s="368"/>
      <c r="C100" s="368"/>
      <c r="D100" s="368"/>
      <c r="E100" s="330"/>
      <c r="F100" s="350" t="s">
        <v>152</v>
      </c>
      <c r="G100" s="369"/>
      <c r="H100" s="369"/>
      <c r="I100" s="370"/>
      <c r="J100" s="335"/>
    </row>
    <row r="101" spans="1:10" ht="12.75">
      <c r="A101" s="371" t="s">
        <v>236</v>
      </c>
      <c r="B101" s="372"/>
      <c r="C101" s="373"/>
      <c r="D101" s="373"/>
      <c r="E101" s="330"/>
      <c r="F101" s="374" t="s">
        <v>134</v>
      </c>
      <c r="G101" s="375"/>
      <c r="H101" s="375"/>
      <c r="I101" s="376"/>
      <c r="J101" s="335"/>
    </row>
    <row r="102" spans="1:10" ht="12.75">
      <c r="A102" s="345"/>
      <c r="B102" s="368"/>
      <c r="C102" s="368"/>
      <c r="D102" s="368"/>
      <c r="E102" s="330"/>
      <c r="F102" s="377"/>
      <c r="G102" s="369"/>
      <c r="H102" s="369"/>
      <c r="I102" s="370"/>
      <c r="J102" s="335"/>
    </row>
    <row r="103" spans="1:10" ht="13.5" thickBot="1">
      <c r="A103" s="371" t="s">
        <v>237</v>
      </c>
      <c r="B103" s="372"/>
      <c r="C103" s="368"/>
      <c r="D103" s="368"/>
      <c r="E103" s="330"/>
      <c r="F103" s="378"/>
      <c r="G103" s="379"/>
      <c r="H103" s="379"/>
      <c r="I103" s="380"/>
      <c r="J103" s="335"/>
    </row>
    <row r="104" spans="1:10" ht="13.5" thickBot="1">
      <c r="A104" s="381"/>
      <c r="B104" s="382"/>
      <c r="C104" s="382"/>
      <c r="D104" s="382"/>
      <c r="E104" s="382"/>
      <c r="F104" s="382"/>
      <c r="G104" s="382"/>
      <c r="H104" s="382"/>
      <c r="I104" s="382"/>
      <c r="J104" s="383"/>
    </row>
    <row r="106" ht="12.75">
      <c r="A106" t="s">
        <v>263</v>
      </c>
    </row>
    <row r="107" ht="12.75">
      <c r="A107" t="s">
        <v>264</v>
      </c>
    </row>
    <row r="108" ht="12.75">
      <c r="A108" t="s">
        <v>265</v>
      </c>
    </row>
    <row r="109" ht="12.75">
      <c r="A109" t="s">
        <v>266</v>
      </c>
    </row>
    <row r="110" ht="12.75">
      <c r="A110" t="s">
        <v>267</v>
      </c>
    </row>
    <row r="112" ht="13.5" thickBot="1"/>
    <row r="113" spans="1:10" ht="13.5" thickBot="1">
      <c r="A113" s="326"/>
      <c r="B113" s="327"/>
      <c r="C113" s="327"/>
      <c r="D113" s="327"/>
      <c r="E113" s="327"/>
      <c r="F113" s="327"/>
      <c r="G113" s="327"/>
      <c r="H113" s="327"/>
      <c r="I113" s="327"/>
      <c r="J113" s="328"/>
    </row>
    <row r="114" spans="1:10" ht="12.75">
      <c r="A114" s="329" t="s">
        <v>228</v>
      </c>
      <c r="B114" s="419" t="str">
        <f>B37</f>
        <v>Nashville State Community College</v>
      </c>
      <c r="C114" s="420"/>
      <c r="D114" s="421"/>
      <c r="E114" s="330"/>
      <c r="F114" s="331"/>
      <c r="G114" s="332" t="s">
        <v>144</v>
      </c>
      <c r="H114" s="333" t="s">
        <v>114</v>
      </c>
      <c r="I114" s="334" t="s">
        <v>114</v>
      </c>
      <c r="J114" s="335"/>
    </row>
    <row r="115" spans="1:10" ht="12.75">
      <c r="A115" s="337"/>
      <c r="B115" s="320"/>
      <c r="C115" s="320"/>
      <c r="D115" s="320"/>
      <c r="E115" s="330"/>
      <c r="F115" s="331"/>
      <c r="G115" s="338" t="s">
        <v>132</v>
      </c>
      <c r="H115" s="339" t="s">
        <v>229</v>
      </c>
      <c r="I115" s="340" t="s">
        <v>229</v>
      </c>
      <c r="J115" s="335"/>
    </row>
    <row r="116" spans="1:10" ht="13.5" thickBot="1">
      <c r="A116" s="341"/>
      <c r="B116" s="317"/>
      <c r="C116" s="317"/>
      <c r="D116" s="317"/>
      <c r="E116" s="330"/>
      <c r="F116" s="331"/>
      <c r="G116" s="342" t="s">
        <v>200</v>
      </c>
      <c r="H116" s="343" t="s">
        <v>241</v>
      </c>
      <c r="I116" s="344" t="s">
        <v>268</v>
      </c>
      <c r="J116" s="335"/>
    </row>
    <row r="117" spans="1:10" ht="12.75">
      <c r="A117" s="345" t="s">
        <v>142</v>
      </c>
      <c r="B117" s="422" t="s">
        <v>296</v>
      </c>
      <c r="C117" s="423"/>
      <c r="D117" s="424"/>
      <c r="E117" s="330"/>
      <c r="F117" s="346" t="s">
        <v>146</v>
      </c>
      <c r="G117" s="347">
        <v>18</v>
      </c>
      <c r="H117" s="347">
        <v>27</v>
      </c>
      <c r="I117" s="348">
        <v>27</v>
      </c>
      <c r="J117" s="335"/>
    </row>
    <row r="118" spans="1:10" ht="12.75">
      <c r="A118" s="345"/>
      <c r="B118" s="349"/>
      <c r="C118" s="349"/>
      <c r="D118" s="349"/>
      <c r="E118" s="330"/>
      <c r="F118" s="350" t="s">
        <v>147</v>
      </c>
      <c r="G118" s="351">
        <v>89</v>
      </c>
      <c r="H118" s="351">
        <v>136</v>
      </c>
      <c r="I118" s="352">
        <v>136</v>
      </c>
      <c r="J118" s="335"/>
    </row>
    <row r="119" spans="1:10" ht="12.75">
      <c r="A119" s="345" t="s">
        <v>230</v>
      </c>
      <c r="B119" s="422" t="s">
        <v>297</v>
      </c>
      <c r="C119" s="423"/>
      <c r="D119" s="424"/>
      <c r="E119" s="330"/>
      <c r="F119" s="353" t="s">
        <v>231</v>
      </c>
      <c r="G119" s="354"/>
      <c r="H119" s="354"/>
      <c r="I119" s="355"/>
      <c r="J119" s="335"/>
    </row>
    <row r="120" spans="1:10" ht="12.75">
      <c r="A120" s="345"/>
      <c r="B120" s="356"/>
      <c r="C120" s="357"/>
      <c r="D120" s="357"/>
      <c r="E120" s="330"/>
      <c r="F120" s="350" t="s">
        <v>148</v>
      </c>
      <c r="G120" s="358">
        <v>530</v>
      </c>
      <c r="H120" s="358">
        <v>530</v>
      </c>
      <c r="I120" s="359">
        <v>530</v>
      </c>
      <c r="J120" s="335"/>
    </row>
    <row r="121" spans="1:10" ht="12.75">
      <c r="A121" s="345" t="s">
        <v>232</v>
      </c>
      <c r="B121" s="360">
        <v>50</v>
      </c>
      <c r="C121"/>
      <c r="D121"/>
      <c r="E121" s="330"/>
      <c r="F121" s="350" t="s">
        <v>136</v>
      </c>
      <c r="G121" s="361"/>
      <c r="H121" s="361"/>
      <c r="I121" s="362"/>
      <c r="J121" s="335"/>
    </row>
    <row r="122" spans="1:10" ht="12.75">
      <c r="A122" s="345"/>
      <c r="B122" s="357"/>
      <c r="C122" s="357"/>
      <c r="D122" s="357"/>
      <c r="E122" s="330"/>
      <c r="F122" s="350" t="s">
        <v>233</v>
      </c>
      <c r="G122" s="361"/>
      <c r="H122" s="361"/>
      <c r="I122" s="362"/>
      <c r="J122" s="335"/>
    </row>
    <row r="123" spans="1:10" ht="12.75">
      <c r="A123" s="345" t="s">
        <v>143</v>
      </c>
      <c r="B123" s="425" t="s">
        <v>298</v>
      </c>
      <c r="C123" s="426"/>
      <c r="D123" s="427"/>
      <c r="E123" s="330"/>
      <c r="F123" s="416" t="s">
        <v>149</v>
      </c>
      <c r="G123" s="417"/>
      <c r="H123" s="417"/>
      <c r="I123" s="418"/>
      <c r="J123" s="335"/>
    </row>
    <row r="124" spans="1:10" ht="12.75">
      <c r="A124" s="345"/>
      <c r="B124" s="357"/>
      <c r="C124" s="357"/>
      <c r="D124" s="357"/>
      <c r="E124" s="330"/>
      <c r="F124" s="350" t="s">
        <v>150</v>
      </c>
      <c r="G124" s="363">
        <f>SUM(G122+G121+G119)-SUM(G125:G129)</f>
        <v>0</v>
      </c>
      <c r="H124" s="363">
        <f>SUM(H122+H121+H119)-SUM(H125:H129)</f>
        <v>0</v>
      </c>
      <c r="I124" s="364">
        <f>SUM(I122+I121+I119)-SUM(I125:I129)</f>
        <v>0</v>
      </c>
      <c r="J124" s="335"/>
    </row>
    <row r="125" spans="1:10" ht="12.75">
      <c r="A125" s="365" t="s">
        <v>234</v>
      </c>
      <c r="B125" s="366"/>
      <c r="C125" s="367" t="s">
        <v>235</v>
      </c>
      <c r="D125" s="368"/>
      <c r="E125" s="330"/>
      <c r="F125" s="350" t="s">
        <v>151</v>
      </c>
      <c r="G125" s="369"/>
      <c r="H125" s="369"/>
      <c r="I125" s="370"/>
      <c r="J125" s="335"/>
    </row>
    <row r="126" spans="1:10" ht="12.75">
      <c r="A126" s="345"/>
      <c r="B126" s="368"/>
      <c r="C126" s="368"/>
      <c r="D126" s="368"/>
      <c r="E126" s="330"/>
      <c r="F126" s="350" t="s">
        <v>152</v>
      </c>
      <c r="G126" s="369"/>
      <c r="H126" s="369"/>
      <c r="I126" s="370"/>
      <c r="J126" s="335"/>
    </row>
    <row r="127" spans="1:10" ht="12.75">
      <c r="A127" s="371" t="s">
        <v>236</v>
      </c>
      <c r="B127" s="372"/>
      <c r="C127" s="373"/>
      <c r="D127" s="373"/>
      <c r="E127" s="330"/>
      <c r="F127" s="374" t="s">
        <v>134</v>
      </c>
      <c r="G127" s="375"/>
      <c r="H127" s="375"/>
      <c r="I127" s="376"/>
      <c r="J127" s="335"/>
    </row>
    <row r="128" spans="1:10" ht="12.75">
      <c r="A128" s="345"/>
      <c r="B128" s="368"/>
      <c r="C128" s="368"/>
      <c r="D128" s="368"/>
      <c r="E128" s="330"/>
      <c r="F128" s="377"/>
      <c r="G128" s="369"/>
      <c r="H128" s="369"/>
      <c r="I128" s="370"/>
      <c r="J128" s="335"/>
    </row>
    <row r="129" spans="1:10" ht="13.5" thickBot="1">
      <c r="A129" s="371" t="s">
        <v>237</v>
      </c>
      <c r="B129" s="372"/>
      <c r="C129" s="368"/>
      <c r="D129" s="368"/>
      <c r="E129" s="330"/>
      <c r="F129" s="378"/>
      <c r="G129" s="379"/>
      <c r="H129" s="379"/>
      <c r="I129" s="380"/>
      <c r="J129" s="335"/>
    </row>
    <row r="130" spans="1:10" ht="13.5" thickBot="1">
      <c r="A130" s="381"/>
      <c r="B130" s="382"/>
      <c r="C130" s="382"/>
      <c r="D130" s="382"/>
      <c r="E130" s="382"/>
      <c r="F130" s="382"/>
      <c r="G130" s="382"/>
      <c r="H130" s="382"/>
      <c r="I130" s="382"/>
      <c r="J130" s="383"/>
    </row>
    <row r="196" ht="12.75" customHeight="1"/>
  </sheetData>
  <mergeCells count="25">
    <mergeCell ref="B11:D11"/>
    <mergeCell ref="B14:D14"/>
    <mergeCell ref="B16:D16"/>
    <mergeCell ref="B20:D20"/>
    <mergeCell ref="F20:I20"/>
    <mergeCell ref="B37:D37"/>
    <mergeCell ref="B40:D40"/>
    <mergeCell ref="B42:D42"/>
    <mergeCell ref="B46:D46"/>
    <mergeCell ref="F46:I46"/>
    <mergeCell ref="B63:D63"/>
    <mergeCell ref="B66:D66"/>
    <mergeCell ref="B68:D68"/>
    <mergeCell ref="B72:D72"/>
    <mergeCell ref="F72:I72"/>
    <mergeCell ref="B88:D88"/>
    <mergeCell ref="B91:D91"/>
    <mergeCell ref="B93:D93"/>
    <mergeCell ref="B97:D97"/>
    <mergeCell ref="F97:I97"/>
    <mergeCell ref="F123:I123"/>
    <mergeCell ref="B114:D114"/>
    <mergeCell ref="B117:D117"/>
    <mergeCell ref="B119:D119"/>
    <mergeCell ref="B123:D123"/>
  </mergeCells>
  <printOptions/>
  <pageMargins left="0.25" right="0.25" top="0.5" bottom="0.5" header="0.25" footer="0.25"/>
  <pageSetup fitToHeight="1" fitToWidth="1"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5" zoomScaleNormal="75" workbookViewId="0" topLeftCell="A1">
      <selection activeCell="A18" sqref="A18"/>
    </sheetView>
  </sheetViews>
  <sheetFormatPr defaultColWidth="9.140625" defaultRowHeight="12.75"/>
  <cols>
    <col min="1" max="1" width="49.28125" style="183" customWidth="1"/>
    <col min="2" max="2" width="20.140625" style="183" customWidth="1"/>
    <col min="3" max="3" width="18.28125" style="183" customWidth="1"/>
    <col min="4" max="4" width="9.140625" style="183" customWidth="1"/>
    <col min="5" max="6" width="9.7109375" style="183" bestFit="1" customWidth="1"/>
    <col min="7" max="16384" width="9.140625" style="183" customWidth="1"/>
  </cols>
  <sheetData>
    <row r="1" spans="1:3" ht="12.75">
      <c r="A1" s="2" t="s">
        <v>128</v>
      </c>
      <c r="B1" s="2"/>
      <c r="C1" s="2"/>
    </row>
    <row r="2" spans="1:3" ht="12.75">
      <c r="A2" s="2"/>
      <c r="B2" s="2"/>
      <c r="C2" s="2"/>
    </row>
    <row r="3" spans="1:3" ht="12.75">
      <c r="A3" s="2" t="s">
        <v>153</v>
      </c>
      <c r="B3" s="2"/>
      <c r="C3" s="2"/>
    </row>
    <row r="4" spans="1:3" ht="12.75">
      <c r="A4"/>
      <c r="B4"/>
      <c r="C4"/>
    </row>
    <row r="5" spans="1:3" ht="12.75">
      <c r="A5" s="7" t="s">
        <v>38</v>
      </c>
      <c r="B5" s="120" t="s">
        <v>282</v>
      </c>
      <c r="C5" s="18"/>
    </row>
    <row r="6" spans="1:3" ht="12.75">
      <c r="A6"/>
      <c r="B6"/>
      <c r="C6"/>
    </row>
    <row r="7" spans="1:3" ht="12.75">
      <c r="A7" s="224" t="s">
        <v>167</v>
      </c>
      <c r="B7"/>
      <c r="C7"/>
    </row>
    <row r="8" spans="1:3" ht="13.5" thickBot="1">
      <c r="A8" s="224" t="s">
        <v>168</v>
      </c>
      <c r="B8"/>
      <c r="C8"/>
    </row>
    <row r="9" spans="1:3" ht="12.75">
      <c r="A9" s="10"/>
      <c r="B9" s="21" t="s">
        <v>144</v>
      </c>
      <c r="C9" s="225" t="s">
        <v>145</v>
      </c>
    </row>
    <row r="10" spans="1:3" ht="24.75" customHeight="1" thickBot="1">
      <c r="A10" s="25" t="s">
        <v>154</v>
      </c>
      <c r="B10" s="175" t="s">
        <v>200</v>
      </c>
      <c r="C10" s="226" t="s">
        <v>241</v>
      </c>
    </row>
    <row r="11" spans="1:3" ht="24.75" customHeight="1">
      <c r="A11" s="19" t="s">
        <v>155</v>
      </c>
      <c r="B11" s="97">
        <v>2188846</v>
      </c>
      <c r="C11" s="97">
        <v>2361789</v>
      </c>
    </row>
    <row r="12" spans="1:3" ht="24.75" customHeight="1">
      <c r="A12" s="3" t="s">
        <v>156</v>
      </c>
      <c r="B12" s="97">
        <v>18119</v>
      </c>
      <c r="C12" s="97">
        <v>44549</v>
      </c>
    </row>
    <row r="13" spans="1:3" ht="24.75" customHeight="1">
      <c r="A13" s="22" t="s">
        <v>157</v>
      </c>
      <c r="B13" s="97">
        <v>826280</v>
      </c>
      <c r="C13" s="97">
        <v>925468</v>
      </c>
    </row>
    <row r="14" spans="1:3" ht="24.75" customHeight="1">
      <c r="A14" s="22" t="s">
        <v>158</v>
      </c>
      <c r="B14" s="97">
        <v>593969</v>
      </c>
      <c r="C14" s="97">
        <v>665270</v>
      </c>
    </row>
    <row r="15" spans="1:6" ht="24.75" customHeight="1">
      <c r="A15" s="110" t="s">
        <v>159</v>
      </c>
      <c r="B15" s="97">
        <v>1212083</v>
      </c>
      <c r="C15" s="97">
        <v>1357060</v>
      </c>
      <c r="E15" s="191"/>
      <c r="F15" s="191"/>
    </row>
    <row r="16" spans="1:3" ht="18.75" customHeight="1">
      <c r="A16" s="111" t="s">
        <v>160</v>
      </c>
      <c r="B16" s="114"/>
      <c r="C16" s="114"/>
    </row>
    <row r="17" spans="1:3" ht="24.75" customHeight="1">
      <c r="A17" s="11" t="s">
        <v>161</v>
      </c>
      <c r="B17" s="97"/>
      <c r="C17" s="97"/>
    </row>
    <row r="18" spans="1:3" ht="24.75" customHeight="1">
      <c r="A18" s="11" t="s">
        <v>162</v>
      </c>
      <c r="B18" s="97">
        <v>20847.25</v>
      </c>
      <c r="C18" s="97">
        <v>16690</v>
      </c>
    </row>
    <row r="19" spans="1:3" ht="22.5" customHeight="1">
      <c r="A19" s="109" t="s">
        <v>163</v>
      </c>
      <c r="B19" s="114"/>
      <c r="C19" s="114"/>
    </row>
    <row r="20" spans="1:3" ht="24.75" customHeight="1">
      <c r="A20" s="119"/>
      <c r="B20" s="97"/>
      <c r="C20" s="97"/>
    </row>
    <row r="21" spans="1:3" ht="24.75" customHeight="1">
      <c r="A21" s="119"/>
      <c r="B21" s="97"/>
      <c r="C21" s="97"/>
    </row>
    <row r="22" spans="1:3" ht="24.75" customHeight="1">
      <c r="A22" s="119"/>
      <c r="B22" s="97"/>
      <c r="C22" s="97"/>
    </row>
    <row r="23" spans="1:3" ht="24.75" customHeight="1">
      <c r="A23" s="112" t="s">
        <v>164</v>
      </c>
      <c r="B23" s="92">
        <f>B17+B18+SUM(B20:B22)</f>
        <v>20847.25</v>
      </c>
      <c r="C23" s="92">
        <f>C17+C18+SUM(C20:C22)</f>
        <v>16690</v>
      </c>
    </row>
    <row r="24" spans="1:3" ht="24.75" customHeight="1">
      <c r="A24" s="108" t="s">
        <v>165</v>
      </c>
      <c r="B24" s="97">
        <v>302709</v>
      </c>
      <c r="C24" s="97">
        <v>358400</v>
      </c>
    </row>
    <row r="25" spans="1:3" ht="20.25" customHeight="1">
      <c r="A25" s="109" t="s">
        <v>166</v>
      </c>
      <c r="B25" s="113"/>
      <c r="C25" s="114"/>
    </row>
    <row r="26" spans="1:3" ht="21" customHeight="1">
      <c r="A26" s="119"/>
      <c r="B26" s="97"/>
      <c r="C26" s="97"/>
    </row>
    <row r="27" spans="1:3" ht="21" customHeight="1">
      <c r="A27" s="119"/>
      <c r="B27" s="97"/>
      <c r="C27" s="97"/>
    </row>
    <row r="28" spans="1:3" ht="21" customHeight="1">
      <c r="A28" s="119"/>
      <c r="B28" s="97"/>
      <c r="C28" s="97"/>
    </row>
    <row r="29" spans="1:3" ht="21" customHeight="1" thickBot="1">
      <c r="A29" s="119"/>
      <c r="B29" s="97"/>
      <c r="C29" s="97"/>
    </row>
    <row r="30" spans="1:3" ht="36.75" customHeight="1" thickBot="1">
      <c r="A30" s="16" t="s">
        <v>115</v>
      </c>
      <c r="B30" s="118">
        <f>SUM(B26:B29)+B23+B24+SUM(B11:B15)</f>
        <v>5162853.25</v>
      </c>
      <c r="C30" s="118">
        <f>SUM(C26:C29)+C23+C24+SUM(C11:C15)</f>
        <v>5729226</v>
      </c>
    </row>
    <row r="31" spans="1:3" ht="12.75">
      <c r="A31" s="5"/>
      <c r="B31"/>
      <c r="C31"/>
    </row>
    <row r="32" spans="2:3" ht="12.75">
      <c r="B32"/>
      <c r="C32"/>
    </row>
    <row r="33" spans="2:3" ht="12.75">
      <c r="B33"/>
      <c r="C33"/>
    </row>
    <row r="34" ht="12.75">
      <c r="A34" s="188"/>
    </row>
    <row r="35" ht="12.75">
      <c r="A35" s="189"/>
    </row>
    <row r="36" ht="12.75">
      <c r="A36" s="189"/>
    </row>
  </sheetData>
  <printOptions horizontalCentered="1"/>
  <pageMargins left="0.75" right="0.75" top="1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8"/>
  <sheetViews>
    <sheetView showGridLines="0" zoomScale="75" zoomScaleNormal="75" workbookViewId="0" topLeftCell="A1">
      <selection activeCell="I7" sqref="I7"/>
    </sheetView>
  </sheetViews>
  <sheetFormatPr defaultColWidth="9.140625" defaultRowHeight="12.75"/>
  <cols>
    <col min="1" max="1" width="18.140625" style="183" customWidth="1"/>
    <col min="2" max="2" width="17.421875" style="183" customWidth="1"/>
    <col min="3" max="3" width="15.28125" style="183" customWidth="1"/>
    <col min="4" max="6" width="15.421875" style="183" customWidth="1"/>
    <col min="7" max="16384" width="9.140625" style="183" customWidth="1"/>
  </cols>
  <sheetData>
    <row r="1" spans="1:6" ht="12.75">
      <c r="A1" s="2" t="s">
        <v>139</v>
      </c>
      <c r="B1" s="2"/>
      <c r="C1" s="2"/>
      <c r="D1" s="2"/>
      <c r="E1" s="1"/>
      <c r="F1" s="1"/>
    </row>
    <row r="2" spans="1:6" ht="12.75">
      <c r="A2"/>
      <c r="B2" s="2"/>
      <c r="C2" s="2"/>
      <c r="D2" s="1"/>
      <c r="E2" s="2"/>
      <c r="F2" s="2"/>
    </row>
    <row r="3" spans="1:6" ht="12.75">
      <c r="A3" s="2" t="s">
        <v>242</v>
      </c>
      <c r="B3" s="2"/>
      <c r="C3" s="2"/>
      <c r="D3" s="2"/>
      <c r="E3" s="2"/>
      <c r="F3" s="2"/>
    </row>
    <row r="4" spans="1:6" s="206" customFormat="1" ht="12">
      <c r="A4" s="384" t="s">
        <v>171</v>
      </c>
      <c r="B4" s="23"/>
      <c r="C4" s="23"/>
      <c r="D4" s="23"/>
      <c r="E4" s="23"/>
      <c r="F4" s="23"/>
    </row>
    <row r="5" spans="1:6" ht="12.75">
      <c r="A5"/>
      <c r="B5"/>
      <c r="C5"/>
      <c r="D5"/>
      <c r="E5" s="1"/>
      <c r="F5"/>
    </row>
    <row r="6" spans="1:9" ht="12.75">
      <c r="A6" s="15" t="s">
        <v>38</v>
      </c>
      <c r="B6" s="123"/>
      <c r="C6" s="123"/>
      <c r="D6" s="120" t="s">
        <v>305</v>
      </c>
      <c r="E6" s="121"/>
      <c r="F6" s="4"/>
      <c r="G6" s="122"/>
      <c r="H6" s="12"/>
      <c r="I6" s="12"/>
    </row>
    <row r="7" spans="1:6" ht="13.5" thickBot="1">
      <c r="A7"/>
      <c r="B7"/>
      <c r="C7"/>
      <c r="D7"/>
      <c r="E7"/>
      <c r="F7"/>
    </row>
    <row r="8" spans="1:6" ht="38.25" customHeight="1" thickBot="1">
      <c r="A8" s="167" t="s">
        <v>172</v>
      </c>
      <c r="B8" s="168" t="s">
        <v>173</v>
      </c>
      <c r="C8" s="168" t="s">
        <v>174</v>
      </c>
      <c r="D8" s="169" t="s">
        <v>278</v>
      </c>
      <c r="E8" s="170" t="s">
        <v>279</v>
      </c>
      <c r="F8" s="171" t="s">
        <v>280</v>
      </c>
    </row>
    <row r="9" spans="1:6" ht="12.75" customHeight="1">
      <c r="A9" s="26" t="s">
        <v>116</v>
      </c>
      <c r="B9" s="172"/>
      <c r="C9" s="162"/>
      <c r="D9" s="9"/>
      <c r="E9" s="9"/>
      <c r="F9" s="27"/>
    </row>
    <row r="10" spans="1:6" s="207" customFormat="1" ht="12.75" customHeight="1">
      <c r="A10" s="198" t="s">
        <v>117</v>
      </c>
      <c r="B10" s="199"/>
      <c r="C10" s="93"/>
      <c r="D10" s="93"/>
      <c r="E10" s="93"/>
      <c r="F10" s="94"/>
    </row>
    <row r="11" spans="1:6" s="191" customFormat="1" ht="12.75" customHeight="1">
      <c r="A11" s="190" t="s">
        <v>118</v>
      </c>
      <c r="B11" s="193"/>
      <c r="C11" s="85"/>
      <c r="D11" s="85"/>
      <c r="E11" s="85"/>
      <c r="F11" s="95"/>
    </row>
    <row r="12" spans="1:6" s="207" customFormat="1" ht="12.75" customHeight="1">
      <c r="A12" s="202" t="s">
        <v>119</v>
      </c>
      <c r="B12" s="203"/>
      <c r="C12" s="90"/>
      <c r="D12" s="90">
        <f>SUM(D10:D11)</f>
        <v>0</v>
      </c>
      <c r="E12" s="90">
        <f>SUM(E10:E11)</f>
        <v>0</v>
      </c>
      <c r="F12" s="91">
        <f>SUM(F10:F11)</f>
        <v>0</v>
      </c>
    </row>
    <row r="13" spans="1:6" ht="12.75" customHeight="1">
      <c r="A13" s="26" t="s">
        <v>120</v>
      </c>
      <c r="B13" s="172"/>
      <c r="C13" s="164"/>
      <c r="D13" s="8"/>
      <c r="E13" s="8"/>
      <c r="F13" s="30"/>
    </row>
    <row r="14" spans="1:6" ht="12.75" customHeight="1">
      <c r="A14" s="28" t="s">
        <v>117</v>
      </c>
      <c r="B14" s="172"/>
      <c r="C14" s="163"/>
      <c r="D14" s="93"/>
      <c r="E14" s="93"/>
      <c r="F14" s="94"/>
    </row>
    <row r="15" spans="1:6" ht="12.75" customHeight="1">
      <c r="A15" s="29" t="s">
        <v>118</v>
      </c>
      <c r="B15" s="172"/>
      <c r="C15" s="163"/>
      <c r="D15" s="85"/>
      <c r="E15" s="85"/>
      <c r="F15" s="95"/>
    </row>
    <row r="16" spans="1:6" s="207" customFormat="1" ht="12.75" customHeight="1">
      <c r="A16" s="202" t="s">
        <v>119</v>
      </c>
      <c r="B16" s="203"/>
      <c r="C16" s="90"/>
      <c r="D16" s="90">
        <f>SUM(D14:D15)</f>
        <v>0</v>
      </c>
      <c r="E16" s="90">
        <f>SUM(E14:E15)</f>
        <v>0</v>
      </c>
      <c r="F16" s="91">
        <f>SUM(F14:F15)</f>
        <v>0</v>
      </c>
    </row>
    <row r="17" spans="1:6" ht="12.75" customHeight="1">
      <c r="A17" s="26" t="s">
        <v>121</v>
      </c>
      <c r="B17" s="172"/>
      <c r="C17" s="164"/>
      <c r="D17" s="8"/>
      <c r="E17" s="8"/>
      <c r="F17" s="30"/>
    </row>
    <row r="18" spans="1:6" s="207" customFormat="1" ht="12.75" customHeight="1">
      <c r="A18" s="198" t="s">
        <v>117</v>
      </c>
      <c r="B18" s="199"/>
      <c r="C18" s="93"/>
      <c r="D18" s="93"/>
      <c r="E18" s="93"/>
      <c r="F18" s="94"/>
    </row>
    <row r="19" spans="1:6" s="191" customFormat="1" ht="12.75" customHeight="1">
      <c r="A19" s="190" t="s">
        <v>118</v>
      </c>
      <c r="B19" s="193"/>
      <c r="C19" s="85"/>
      <c r="D19" s="85"/>
      <c r="E19" s="85"/>
      <c r="F19" s="95"/>
    </row>
    <row r="20" spans="1:6" s="207" customFormat="1" ht="12.75" customHeight="1">
      <c r="A20" s="202" t="s">
        <v>119</v>
      </c>
      <c r="B20" s="203"/>
      <c r="C20" s="90"/>
      <c r="D20" s="90">
        <f>SUM(D18:D19)</f>
        <v>0</v>
      </c>
      <c r="E20" s="90">
        <f>SUM(E18:E19)</f>
        <v>0</v>
      </c>
      <c r="F20" s="91">
        <f>SUM(F18:F19)</f>
        <v>0</v>
      </c>
    </row>
    <row r="21" spans="1:6" ht="12.75" customHeight="1">
      <c r="A21" s="26" t="s">
        <v>122</v>
      </c>
      <c r="B21" s="172"/>
      <c r="C21" s="164"/>
      <c r="D21" s="8"/>
      <c r="E21" s="8"/>
      <c r="F21" s="30"/>
    </row>
    <row r="22" spans="1:11" ht="12.75" customHeight="1">
      <c r="A22" s="28" t="s">
        <v>117</v>
      </c>
      <c r="B22" s="172"/>
      <c r="C22" s="163"/>
      <c r="D22" s="93"/>
      <c r="E22" s="93"/>
      <c r="F22" s="94"/>
      <c r="J22" s="207"/>
      <c r="K22" s="207"/>
    </row>
    <row r="23" spans="1:6" s="191" customFormat="1" ht="12" customHeight="1">
      <c r="A23" s="190" t="s">
        <v>118</v>
      </c>
      <c r="B23" s="193"/>
      <c r="C23" s="85"/>
      <c r="D23" s="85"/>
      <c r="E23" s="85"/>
      <c r="F23" s="95"/>
    </row>
    <row r="24" spans="1:6" s="207" customFormat="1" ht="12.75" customHeight="1">
      <c r="A24" s="202" t="s">
        <v>119</v>
      </c>
      <c r="B24" s="203"/>
      <c r="C24" s="90"/>
      <c r="D24" s="90">
        <f>SUM(D22:D23)</f>
        <v>0</v>
      </c>
      <c r="E24" s="90">
        <f>SUM(E22:E23)</f>
        <v>0</v>
      </c>
      <c r="F24" s="91">
        <f>SUM(F22:F23)</f>
        <v>0</v>
      </c>
    </row>
    <row r="25" spans="1:6" ht="12.75" customHeight="1">
      <c r="A25" s="26" t="s">
        <v>123</v>
      </c>
      <c r="B25" s="172"/>
      <c r="C25" s="164"/>
      <c r="D25" s="8"/>
      <c r="E25" s="8"/>
      <c r="F25" s="30"/>
    </row>
    <row r="26" spans="1:6" s="207" customFormat="1" ht="12.75" customHeight="1">
      <c r="A26" s="198" t="s">
        <v>117</v>
      </c>
      <c r="B26" s="199"/>
      <c r="C26" s="93"/>
      <c r="D26" s="93"/>
      <c r="E26" s="93"/>
      <c r="F26" s="94"/>
    </row>
    <row r="27" spans="1:6" s="191" customFormat="1" ht="12.75" customHeight="1">
      <c r="A27" s="190" t="s">
        <v>118</v>
      </c>
      <c r="B27" s="193"/>
      <c r="C27" s="85"/>
      <c r="D27" s="85"/>
      <c r="E27" s="85"/>
      <c r="F27" s="95"/>
    </row>
    <row r="28" spans="1:6" s="207" customFormat="1" ht="12.75" customHeight="1">
      <c r="A28" s="202" t="s">
        <v>119</v>
      </c>
      <c r="B28" s="203"/>
      <c r="C28" s="90"/>
      <c r="D28" s="90">
        <f>SUM(D26:D27)</f>
        <v>0</v>
      </c>
      <c r="E28" s="90">
        <f>SUM(E26:E27)</f>
        <v>0</v>
      </c>
      <c r="F28" s="91">
        <f>SUM(F26:F27)</f>
        <v>0</v>
      </c>
    </row>
    <row r="29" spans="1:6" ht="12.75" customHeight="1">
      <c r="A29" s="26" t="s">
        <v>124</v>
      </c>
      <c r="B29" s="172"/>
      <c r="C29" s="164"/>
      <c r="D29" s="8"/>
      <c r="E29" s="8"/>
      <c r="F29" s="30"/>
    </row>
    <row r="30" spans="1:6" ht="12.75" customHeight="1">
      <c r="A30" s="28" t="s">
        <v>117</v>
      </c>
      <c r="B30" s="172"/>
      <c r="C30" s="163"/>
      <c r="D30" s="93"/>
      <c r="E30" s="93"/>
      <c r="F30" s="94"/>
    </row>
    <row r="31" spans="1:6" s="191" customFormat="1" ht="12.75" customHeight="1">
      <c r="A31" s="190" t="s">
        <v>118</v>
      </c>
      <c r="B31" s="193"/>
      <c r="C31" s="85"/>
      <c r="D31" s="85"/>
      <c r="E31" s="85"/>
      <c r="F31" s="95"/>
    </row>
    <row r="32" spans="1:6" s="207" customFormat="1" ht="12.75" customHeight="1">
      <c r="A32" s="202" t="s">
        <v>119</v>
      </c>
      <c r="B32" s="203"/>
      <c r="C32" s="90"/>
      <c r="D32" s="90">
        <f>SUM(D30:D31)</f>
        <v>0</v>
      </c>
      <c r="E32" s="90">
        <f>SUM(E30:E31)</f>
        <v>0</v>
      </c>
      <c r="F32" s="91">
        <f>SUM(F30:F31)</f>
        <v>0</v>
      </c>
    </row>
    <row r="33" spans="1:6" ht="12.75" customHeight="1">
      <c r="A33" s="26" t="s">
        <v>125</v>
      </c>
      <c r="B33" s="172"/>
      <c r="C33" s="164"/>
      <c r="D33" s="8"/>
      <c r="E33" s="8"/>
      <c r="F33" s="30"/>
    </row>
    <row r="34" spans="1:6" s="207" customFormat="1" ht="12.75" customHeight="1">
      <c r="A34" s="198" t="s">
        <v>117</v>
      </c>
      <c r="B34" s="199"/>
      <c r="C34" s="93"/>
      <c r="D34" s="93"/>
      <c r="E34" s="93"/>
      <c r="F34" s="94"/>
    </row>
    <row r="35" spans="1:6" s="191" customFormat="1" ht="12.75" customHeight="1">
      <c r="A35" s="190" t="s">
        <v>118</v>
      </c>
      <c r="B35" s="193"/>
      <c r="C35" s="85"/>
      <c r="D35" s="85"/>
      <c r="E35" s="85"/>
      <c r="F35" s="95"/>
    </row>
    <row r="36" spans="1:6" s="207" customFormat="1" ht="12.75" customHeight="1">
      <c r="A36" s="202" t="s">
        <v>119</v>
      </c>
      <c r="B36" s="203"/>
      <c r="C36" s="90"/>
      <c r="D36" s="90">
        <f>SUM(D34:D35)</f>
        <v>0</v>
      </c>
      <c r="E36" s="90">
        <f>SUM(E34:E35)</f>
        <v>0</v>
      </c>
      <c r="F36" s="91">
        <f>SUM(F34:F35)</f>
        <v>0</v>
      </c>
    </row>
    <row r="37" spans="1:6" ht="12.75" customHeight="1">
      <c r="A37" s="26" t="s">
        <v>175</v>
      </c>
      <c r="B37" s="172"/>
      <c r="C37" s="164"/>
      <c r="D37" s="8"/>
      <c r="E37" s="8"/>
      <c r="F37" s="30"/>
    </row>
    <row r="38" spans="1:6" s="207" customFormat="1" ht="12.75" customHeight="1">
      <c r="A38" s="198" t="s">
        <v>117</v>
      </c>
      <c r="B38" s="199"/>
      <c r="C38" s="93"/>
      <c r="D38" s="93"/>
      <c r="E38" s="93"/>
      <c r="F38" s="94"/>
    </row>
    <row r="39" spans="1:6" s="191" customFormat="1" ht="12.75" customHeight="1">
      <c r="A39" s="190" t="s">
        <v>118</v>
      </c>
      <c r="B39" s="193"/>
      <c r="C39" s="85"/>
      <c r="D39" s="85"/>
      <c r="E39" s="85"/>
      <c r="F39" s="95"/>
    </row>
    <row r="40" spans="1:6" s="207" customFormat="1" ht="12.75" customHeight="1">
      <c r="A40" s="202" t="s">
        <v>119</v>
      </c>
      <c r="B40" s="203"/>
      <c r="C40" s="90"/>
      <c r="D40" s="90">
        <f>SUM(D38:D39)</f>
        <v>0</v>
      </c>
      <c r="E40" s="90">
        <f>SUM(E38:E39)</f>
        <v>0</v>
      </c>
      <c r="F40" s="91">
        <f>SUM(F38:F39)</f>
        <v>0</v>
      </c>
    </row>
    <row r="41" spans="1:6" ht="12.75" customHeight="1">
      <c r="A41" s="31" t="s">
        <v>176</v>
      </c>
      <c r="B41" s="172"/>
      <c r="C41" s="165"/>
      <c r="D41" s="24"/>
      <c r="E41" s="24"/>
      <c r="F41" s="32"/>
    </row>
    <row r="42" spans="1:6" ht="12.75" customHeight="1">
      <c r="A42" s="115"/>
      <c r="B42" s="172"/>
      <c r="C42" s="163"/>
      <c r="D42" s="116"/>
      <c r="E42" s="116"/>
      <c r="F42" s="117"/>
    </row>
    <row r="43" spans="1:6" s="191" customFormat="1" ht="12.75" customHeight="1">
      <c r="A43" s="192"/>
      <c r="B43" s="193"/>
      <c r="C43" s="85"/>
      <c r="D43" s="85"/>
      <c r="E43" s="85"/>
      <c r="F43" s="95"/>
    </row>
    <row r="44" spans="1:6" s="207" customFormat="1" ht="12.75" customHeight="1">
      <c r="A44" s="202" t="s">
        <v>119</v>
      </c>
      <c r="B44" s="203"/>
      <c r="C44" s="90"/>
      <c r="D44" s="90">
        <f>SUM(D42:D43)</f>
        <v>0</v>
      </c>
      <c r="E44" s="90">
        <f>SUM(E42:E43)</f>
        <v>0</v>
      </c>
      <c r="F44" s="91">
        <f>SUM(F42:F43)</f>
        <v>0</v>
      </c>
    </row>
    <row r="45" spans="1:6" ht="12.75" customHeight="1">
      <c r="A45" s="33" t="s">
        <v>126</v>
      </c>
      <c r="B45" s="166"/>
      <c r="C45" s="166"/>
      <c r="D45" s="86">
        <f>D10+D14+D38</f>
        <v>0</v>
      </c>
      <c r="E45" s="86">
        <f>E10+E14+E18+E22+E26+E30+E34+E38</f>
        <v>0</v>
      </c>
      <c r="F45" s="87">
        <f>F10+F14+F18+F22+F26+F30+F34+F38</f>
        <v>0</v>
      </c>
    </row>
    <row r="46" spans="1:6" s="191" customFormat="1" ht="12.75" customHeight="1" thickBot="1">
      <c r="A46" s="205" t="s">
        <v>127</v>
      </c>
      <c r="B46" s="195"/>
      <c r="C46" s="195"/>
      <c r="D46" s="195">
        <f>D11+D15+D39</f>
        <v>0</v>
      </c>
      <c r="E46" s="195">
        <f>E11+E15+E19+E23+E27+E31+E35+E39</f>
        <v>0</v>
      </c>
      <c r="F46" s="196">
        <f>F11+F15+F19+F23+F27+F31+F35+F39</f>
        <v>0</v>
      </c>
    </row>
    <row r="47" spans="1:6" s="207" customFormat="1" ht="32.25" customHeight="1" thickBot="1">
      <c r="A47" s="204" t="s">
        <v>177</v>
      </c>
      <c r="B47" s="88"/>
      <c r="C47" s="88">
        <f>SUM(C45:C46)+C44</f>
        <v>0</v>
      </c>
      <c r="D47" s="88">
        <f>SUM(D45:D46)+D44</f>
        <v>0</v>
      </c>
      <c r="E47" s="88">
        <f>SUM(E45:E46)+E44</f>
        <v>0</v>
      </c>
      <c r="F47" s="89">
        <f>SUM(F45:F46)+F44</f>
        <v>0</v>
      </c>
    </row>
    <row r="48" spans="1:6" ht="12.75">
      <c r="A48" s="2" t="s">
        <v>169</v>
      </c>
      <c r="B48" s="2"/>
      <c r="C48" s="2"/>
      <c r="D48" s="2"/>
      <c r="E48" s="1"/>
      <c r="F48" s="1"/>
    </row>
    <row r="49" spans="1:6" ht="12.75">
      <c r="A49"/>
      <c r="B49" s="2"/>
      <c r="C49" s="2"/>
      <c r="D49" s="1"/>
      <c r="E49" s="2"/>
      <c r="F49" s="2"/>
    </row>
    <row r="50" spans="1:6" ht="12.75">
      <c r="A50" s="2" t="s">
        <v>170</v>
      </c>
      <c r="B50" s="2"/>
      <c r="C50" s="2"/>
      <c r="D50" s="2"/>
      <c r="E50" s="2"/>
      <c r="F50" s="2"/>
    </row>
    <row r="51" spans="1:6" s="206" customFormat="1" ht="12">
      <c r="A51" s="23" t="s">
        <v>171</v>
      </c>
      <c r="B51" s="23"/>
      <c r="C51" s="23"/>
      <c r="D51" s="23"/>
      <c r="E51" s="23"/>
      <c r="F51" s="23"/>
    </row>
    <row r="52" spans="1:6" ht="12.75">
      <c r="A52"/>
      <c r="B52"/>
      <c r="C52"/>
      <c r="D52"/>
      <c r="E52" s="1"/>
      <c r="F52"/>
    </row>
    <row r="53" spans="1:9" ht="12.75">
      <c r="A53" s="15" t="s">
        <v>38</v>
      </c>
      <c r="B53" s="123"/>
      <c r="C53" s="123"/>
      <c r="D53" s="120" t="str">
        <f>D6</f>
        <v>Nashville State Community College  N/A</v>
      </c>
      <c r="E53" s="121"/>
      <c r="F53" s="4"/>
      <c r="G53" s="122"/>
      <c r="H53" s="12"/>
      <c r="I53" s="12"/>
    </row>
    <row r="54" spans="1:6" ht="13.5" thickBot="1">
      <c r="A54"/>
      <c r="B54"/>
      <c r="C54"/>
      <c r="D54"/>
      <c r="E54"/>
      <c r="F54"/>
    </row>
    <row r="55" spans="1:6" ht="38.25" customHeight="1" thickBot="1">
      <c r="A55" s="167" t="s">
        <v>172</v>
      </c>
      <c r="B55" s="168" t="s">
        <v>173</v>
      </c>
      <c r="C55" s="168" t="s">
        <v>174</v>
      </c>
      <c r="D55" s="169" t="str">
        <f>$D$8</f>
        <v>Actual               FY 2005-06</v>
      </c>
      <c r="E55" s="170" t="str">
        <f>$E$8</f>
        <v>Authorized          FY 2006-07</v>
      </c>
      <c r="F55" s="171" t="str">
        <f>$F$8</f>
        <v>Requested            FY 2007-08</v>
      </c>
    </row>
    <row r="56" spans="1:6" ht="12.75" customHeight="1">
      <c r="A56" s="26" t="s">
        <v>116</v>
      </c>
      <c r="B56" s="172"/>
      <c r="C56" s="162"/>
      <c r="D56" s="9"/>
      <c r="E56" s="9"/>
      <c r="F56" s="27"/>
    </row>
    <row r="57" spans="1:6" s="207" customFormat="1" ht="12.75" customHeight="1">
      <c r="A57" s="198" t="s">
        <v>117</v>
      </c>
      <c r="B57" s="199"/>
      <c r="C57" s="93"/>
      <c r="D57" s="93"/>
      <c r="E57" s="93"/>
      <c r="F57" s="94"/>
    </row>
    <row r="58" spans="1:6" s="191" customFormat="1" ht="12.75" customHeight="1">
      <c r="A58" s="190" t="s">
        <v>118</v>
      </c>
      <c r="B58" s="193"/>
      <c r="C58" s="85"/>
      <c r="D58" s="85"/>
      <c r="E58" s="85"/>
      <c r="F58" s="95"/>
    </row>
    <row r="59" spans="1:6" s="207" customFormat="1" ht="12.75" customHeight="1">
      <c r="A59" s="202" t="s">
        <v>119</v>
      </c>
      <c r="B59" s="203"/>
      <c r="C59" s="90"/>
      <c r="D59" s="90">
        <f>SUM(D57:D58)</f>
        <v>0</v>
      </c>
      <c r="E59" s="90">
        <f>SUM(E57:E58)</f>
        <v>0</v>
      </c>
      <c r="F59" s="91">
        <f>SUM(F57:F58)</f>
        <v>0</v>
      </c>
    </row>
    <row r="60" spans="1:6" ht="12.75" customHeight="1">
      <c r="A60" s="26" t="s">
        <v>120</v>
      </c>
      <c r="B60" s="172"/>
      <c r="C60" s="164"/>
      <c r="D60" s="8"/>
      <c r="E60" s="8"/>
      <c r="F60" s="30"/>
    </row>
    <row r="61" spans="1:6" s="207" customFormat="1" ht="12.75" customHeight="1">
      <c r="A61" s="198" t="s">
        <v>117</v>
      </c>
      <c r="B61" s="199"/>
      <c r="C61" s="93"/>
      <c r="D61" s="93"/>
      <c r="E61" s="93"/>
      <c r="F61" s="94"/>
    </row>
    <row r="62" spans="1:6" s="191" customFormat="1" ht="12.75" customHeight="1">
      <c r="A62" s="190" t="s">
        <v>118</v>
      </c>
      <c r="B62" s="193"/>
      <c r="C62" s="85"/>
      <c r="D62" s="85"/>
      <c r="E62" s="85"/>
      <c r="F62" s="95"/>
    </row>
    <row r="63" spans="1:6" s="207" customFormat="1" ht="12.75" customHeight="1">
      <c r="A63" s="202" t="s">
        <v>119</v>
      </c>
      <c r="B63" s="203"/>
      <c r="C63" s="90"/>
      <c r="D63" s="90">
        <f>SUM(D61:D62)</f>
        <v>0</v>
      </c>
      <c r="E63" s="90">
        <f>SUM(E61:E62)</f>
        <v>0</v>
      </c>
      <c r="F63" s="91">
        <f>SUM(F61:F62)</f>
        <v>0</v>
      </c>
    </row>
    <row r="64" spans="1:6" ht="12.75" customHeight="1">
      <c r="A64" s="26" t="s">
        <v>121</v>
      </c>
      <c r="B64" s="172"/>
      <c r="C64" s="164"/>
      <c r="D64" s="8"/>
      <c r="E64" s="8"/>
      <c r="F64" s="30"/>
    </row>
    <row r="65" spans="1:6" s="207" customFormat="1" ht="12.75" customHeight="1">
      <c r="A65" s="198" t="s">
        <v>117</v>
      </c>
      <c r="B65" s="199"/>
      <c r="C65" s="93"/>
      <c r="D65" s="93"/>
      <c r="E65" s="93"/>
      <c r="F65" s="94"/>
    </row>
    <row r="66" spans="1:6" s="191" customFormat="1" ht="12.75" customHeight="1">
      <c r="A66" s="190" t="s">
        <v>118</v>
      </c>
      <c r="B66" s="193"/>
      <c r="C66" s="85"/>
      <c r="D66" s="85"/>
      <c r="E66" s="85"/>
      <c r="F66" s="95"/>
    </row>
    <row r="67" spans="1:6" s="207" customFormat="1" ht="12.75" customHeight="1">
      <c r="A67" s="202" t="s">
        <v>119</v>
      </c>
      <c r="B67" s="203"/>
      <c r="C67" s="90"/>
      <c r="D67" s="90">
        <f>SUM(D65:D66)</f>
        <v>0</v>
      </c>
      <c r="E67" s="90">
        <f>SUM(E65:E66)</f>
        <v>0</v>
      </c>
      <c r="F67" s="91">
        <f>SUM(F65:F66)</f>
        <v>0</v>
      </c>
    </row>
    <row r="68" spans="1:6" ht="12.75" customHeight="1">
      <c r="A68" s="26" t="s">
        <v>122</v>
      </c>
      <c r="B68" s="172"/>
      <c r="C68" s="164"/>
      <c r="D68" s="8"/>
      <c r="E68" s="8"/>
      <c r="F68" s="30"/>
    </row>
    <row r="69" spans="1:6" s="207" customFormat="1" ht="12.75" customHeight="1">
      <c r="A69" s="198" t="s">
        <v>117</v>
      </c>
      <c r="B69" s="199"/>
      <c r="C69" s="93"/>
      <c r="D69" s="93"/>
      <c r="E69" s="93"/>
      <c r="F69" s="94"/>
    </row>
    <row r="70" spans="1:6" s="191" customFormat="1" ht="12.75" customHeight="1">
      <c r="A70" s="190" t="s">
        <v>118</v>
      </c>
      <c r="B70" s="193"/>
      <c r="C70" s="85"/>
      <c r="D70" s="85"/>
      <c r="E70" s="85"/>
      <c r="F70" s="95"/>
    </row>
    <row r="71" spans="1:6" s="207" customFormat="1" ht="12.75" customHeight="1">
      <c r="A71" s="202" t="s">
        <v>119</v>
      </c>
      <c r="B71" s="203"/>
      <c r="C71" s="90"/>
      <c r="D71" s="90">
        <f>SUM(D69:D70)</f>
        <v>0</v>
      </c>
      <c r="E71" s="90">
        <f>SUM(E69:E70)</f>
        <v>0</v>
      </c>
      <c r="F71" s="91">
        <f>SUM(F69:F70)</f>
        <v>0</v>
      </c>
    </row>
    <row r="72" spans="1:6" ht="12.75" customHeight="1">
      <c r="A72" s="26" t="s">
        <v>123</v>
      </c>
      <c r="B72" s="172"/>
      <c r="C72" s="164"/>
      <c r="D72" s="8"/>
      <c r="E72" s="8"/>
      <c r="F72" s="30"/>
    </row>
    <row r="73" spans="1:6" s="207" customFormat="1" ht="12.75" customHeight="1">
      <c r="A73" s="198" t="s">
        <v>117</v>
      </c>
      <c r="B73" s="199"/>
      <c r="C73" s="93"/>
      <c r="D73" s="93"/>
      <c r="E73" s="93"/>
      <c r="F73" s="94"/>
    </row>
    <row r="74" spans="1:6" s="191" customFormat="1" ht="12.75" customHeight="1">
      <c r="A74" s="190" t="s">
        <v>118</v>
      </c>
      <c r="B74" s="193"/>
      <c r="C74" s="85"/>
      <c r="D74" s="85"/>
      <c r="E74" s="85"/>
      <c r="F74" s="95"/>
    </row>
    <row r="75" spans="1:6" s="207" customFormat="1" ht="12.75" customHeight="1">
      <c r="A75" s="202" t="s">
        <v>119</v>
      </c>
      <c r="B75" s="203"/>
      <c r="C75" s="90"/>
      <c r="D75" s="90">
        <f>SUM(D73:D74)</f>
        <v>0</v>
      </c>
      <c r="E75" s="90">
        <f>SUM(E73:E74)</f>
        <v>0</v>
      </c>
      <c r="F75" s="91">
        <f>SUM(F73:F74)</f>
        <v>0</v>
      </c>
    </row>
    <row r="76" spans="1:6" ht="12.75" customHeight="1">
      <c r="A76" s="26" t="s">
        <v>124</v>
      </c>
      <c r="B76" s="172"/>
      <c r="C76" s="164"/>
      <c r="D76" s="8"/>
      <c r="E76" s="8"/>
      <c r="F76" s="30"/>
    </row>
    <row r="77" spans="1:6" s="207" customFormat="1" ht="12.75" customHeight="1">
      <c r="A77" s="198" t="s">
        <v>117</v>
      </c>
      <c r="B77" s="199"/>
      <c r="C77" s="93"/>
      <c r="D77" s="93"/>
      <c r="E77" s="93"/>
      <c r="F77" s="94"/>
    </row>
    <row r="78" spans="1:6" s="191" customFormat="1" ht="12.75" customHeight="1">
      <c r="A78" s="190" t="s">
        <v>118</v>
      </c>
      <c r="B78" s="193"/>
      <c r="C78" s="85"/>
      <c r="D78" s="85"/>
      <c r="E78" s="85"/>
      <c r="F78" s="95"/>
    </row>
    <row r="79" spans="1:6" s="207" customFormat="1" ht="12.75" customHeight="1">
      <c r="A79" s="202" t="s">
        <v>119</v>
      </c>
      <c r="B79" s="203"/>
      <c r="C79" s="90"/>
      <c r="D79" s="90">
        <f>SUM(D77:D78)</f>
        <v>0</v>
      </c>
      <c r="E79" s="90">
        <f>SUM(E77:E78)</f>
        <v>0</v>
      </c>
      <c r="F79" s="91">
        <f>SUM(F77:F78)</f>
        <v>0</v>
      </c>
    </row>
    <row r="80" spans="1:6" ht="12.75" customHeight="1">
      <c r="A80" s="26" t="s">
        <v>125</v>
      </c>
      <c r="B80" s="172"/>
      <c r="C80" s="164"/>
      <c r="D80" s="8"/>
      <c r="E80" s="8"/>
      <c r="F80" s="30"/>
    </row>
    <row r="81" spans="1:6" s="207" customFormat="1" ht="12.75" customHeight="1">
      <c r="A81" s="198" t="s">
        <v>117</v>
      </c>
      <c r="B81" s="199"/>
      <c r="C81" s="93"/>
      <c r="D81" s="93"/>
      <c r="E81" s="93"/>
      <c r="F81" s="94"/>
    </row>
    <row r="82" spans="1:6" s="191" customFormat="1" ht="12.75" customHeight="1">
      <c r="A82" s="190" t="s">
        <v>118</v>
      </c>
      <c r="B82" s="193"/>
      <c r="C82" s="85"/>
      <c r="D82" s="85"/>
      <c r="E82" s="85"/>
      <c r="F82" s="95"/>
    </row>
    <row r="83" spans="1:6" s="207" customFormat="1" ht="12.75" customHeight="1">
      <c r="A83" s="202" t="s">
        <v>119</v>
      </c>
      <c r="B83" s="203"/>
      <c r="C83" s="90"/>
      <c r="D83" s="90">
        <f>SUM(D81:D82)</f>
        <v>0</v>
      </c>
      <c r="E83" s="90">
        <f>SUM(E81:E82)</f>
        <v>0</v>
      </c>
      <c r="F83" s="91">
        <f>SUM(F81:F82)</f>
        <v>0</v>
      </c>
    </row>
    <row r="84" spans="1:6" ht="12.75" customHeight="1">
      <c r="A84" s="26" t="s">
        <v>175</v>
      </c>
      <c r="B84" s="172"/>
      <c r="C84" s="164"/>
      <c r="D84" s="8"/>
      <c r="E84" s="8"/>
      <c r="F84" s="30"/>
    </row>
    <row r="85" spans="1:6" s="207" customFormat="1" ht="12.75" customHeight="1">
      <c r="A85" s="198" t="s">
        <v>117</v>
      </c>
      <c r="B85" s="199"/>
      <c r="C85" s="93"/>
      <c r="D85" s="93"/>
      <c r="E85" s="93"/>
      <c r="F85" s="94"/>
    </row>
    <row r="86" spans="1:6" s="191" customFormat="1" ht="12.75" customHeight="1">
      <c r="A86" s="190" t="s">
        <v>118</v>
      </c>
      <c r="B86" s="193"/>
      <c r="C86" s="85"/>
      <c r="D86" s="85"/>
      <c r="E86" s="85"/>
      <c r="F86" s="95"/>
    </row>
    <row r="87" spans="1:6" s="207" customFormat="1" ht="12.75" customHeight="1">
      <c r="A87" s="202" t="s">
        <v>119</v>
      </c>
      <c r="B87" s="203"/>
      <c r="C87" s="90"/>
      <c r="D87" s="90">
        <f>SUM(D85:D86)</f>
        <v>0</v>
      </c>
      <c r="E87" s="90">
        <f>SUM(E85:E86)</f>
        <v>0</v>
      </c>
      <c r="F87" s="91">
        <f>SUM(F85:F86)</f>
        <v>0</v>
      </c>
    </row>
    <row r="88" spans="1:6" ht="12.75" customHeight="1">
      <c r="A88" s="31" t="s">
        <v>176</v>
      </c>
      <c r="B88" s="172"/>
      <c r="C88" s="165"/>
      <c r="D88" s="24"/>
      <c r="E88" s="24"/>
      <c r="F88" s="32"/>
    </row>
    <row r="89" spans="1:6" s="207" customFormat="1" ht="12.75" customHeight="1">
      <c r="A89" s="201"/>
      <c r="B89" s="199"/>
      <c r="C89" s="93"/>
      <c r="D89" s="93"/>
      <c r="E89" s="93"/>
      <c r="F89" s="94"/>
    </row>
    <row r="90" spans="1:6" s="191" customFormat="1" ht="12.75" customHeight="1">
      <c r="A90" s="192"/>
      <c r="B90" s="193"/>
      <c r="C90" s="85"/>
      <c r="D90" s="85"/>
      <c r="E90" s="85"/>
      <c r="F90" s="95"/>
    </row>
    <row r="91" spans="1:6" s="207" customFormat="1" ht="12.75" customHeight="1">
      <c r="A91" s="202" t="s">
        <v>119</v>
      </c>
      <c r="B91" s="203"/>
      <c r="C91" s="90"/>
      <c r="D91" s="90">
        <f>SUM(D89:D90)</f>
        <v>0</v>
      </c>
      <c r="E91" s="90">
        <f>SUM(E89:E90)</f>
        <v>0</v>
      </c>
      <c r="F91" s="91">
        <f>SUM(F89:F90)</f>
        <v>0</v>
      </c>
    </row>
    <row r="92" spans="1:6" s="207" customFormat="1" ht="12.75" customHeight="1">
      <c r="A92" s="200" t="s">
        <v>126</v>
      </c>
      <c r="B92" s="86"/>
      <c r="C92" s="86"/>
      <c r="D92" s="86">
        <f>D57+D61+D85</f>
        <v>0</v>
      </c>
      <c r="E92" s="86">
        <f>E57+E61+E65+E69+E73+E77+E81+E85</f>
        <v>0</v>
      </c>
      <c r="F92" s="87">
        <f>F57+F61+F65+F69+F73+F77+F81+F85</f>
        <v>0</v>
      </c>
    </row>
    <row r="93" spans="1:6" s="191" customFormat="1" ht="12.75" customHeight="1" thickBot="1">
      <c r="A93" s="205" t="s">
        <v>127</v>
      </c>
      <c r="B93" s="195"/>
      <c r="C93" s="195"/>
      <c r="D93" s="195">
        <f>D58+D62+D86</f>
        <v>0</v>
      </c>
      <c r="E93" s="195">
        <f>E58+E62+E66+E70+E74+E78+E82+E86</f>
        <v>0</v>
      </c>
      <c r="F93" s="196">
        <f>F58+F62+F66+F70+F74+F78+F82+F86</f>
        <v>0</v>
      </c>
    </row>
    <row r="94" spans="1:6" s="207" customFormat="1" ht="32.25" customHeight="1" thickBot="1">
      <c r="A94" s="204" t="s">
        <v>177</v>
      </c>
      <c r="B94" s="88"/>
      <c r="C94" s="88">
        <f>SUM(C92:C93)+C91</f>
        <v>0</v>
      </c>
      <c r="D94" s="88">
        <f>SUM(D92:D93)+D91</f>
        <v>0</v>
      </c>
      <c r="E94" s="88">
        <f>SUM(E92:E93)+E91</f>
        <v>0</v>
      </c>
      <c r="F94" s="89">
        <f>SUM(F92:F93)+F91</f>
        <v>0</v>
      </c>
    </row>
    <row r="95" spans="1:6" s="173" customFormat="1" ht="12.75">
      <c r="A95" s="138"/>
      <c r="B95" s="138"/>
      <c r="C95" s="138"/>
      <c r="D95" s="138"/>
      <c r="E95" s="137"/>
      <c r="F95" s="137"/>
    </row>
    <row r="96" spans="2:6" s="173" customFormat="1" ht="12.75">
      <c r="B96" s="176"/>
      <c r="C96" s="176"/>
      <c r="D96" s="209"/>
      <c r="E96" s="176"/>
      <c r="F96" s="176"/>
    </row>
    <row r="97" spans="1:6" s="173" customFormat="1" ht="12.75">
      <c r="A97" s="176"/>
      <c r="B97" s="176"/>
      <c r="C97" s="176"/>
      <c r="D97" s="176"/>
      <c r="E97" s="176"/>
      <c r="F97" s="176"/>
    </row>
    <row r="98" spans="1:6" s="208" customFormat="1" ht="12">
      <c r="A98" s="210"/>
      <c r="B98" s="210"/>
      <c r="C98" s="210"/>
      <c r="D98" s="210"/>
      <c r="E98" s="210"/>
      <c r="F98" s="210"/>
    </row>
    <row r="99" s="173" customFormat="1" ht="12.75">
      <c r="E99" s="209"/>
    </row>
    <row r="100" spans="1:9" s="173" customFormat="1" ht="12.75">
      <c r="A100" s="17"/>
      <c r="B100" s="174"/>
      <c r="C100" s="174"/>
      <c r="D100" s="176"/>
      <c r="E100" s="209"/>
      <c r="F100" s="176"/>
      <c r="G100" s="177"/>
      <c r="H100" s="176"/>
      <c r="I100" s="176"/>
    </row>
    <row r="101" s="173" customFormat="1" ht="12.75"/>
    <row r="102" spans="1:6" s="173" customFormat="1" ht="38.25" customHeight="1">
      <c r="A102" s="211"/>
      <c r="B102" s="212"/>
      <c r="C102" s="212"/>
      <c r="D102" s="213"/>
      <c r="E102" s="211"/>
      <c r="F102" s="211"/>
    </row>
    <row r="103" spans="1:3" s="173" customFormat="1" ht="12.75" customHeight="1">
      <c r="A103" s="214"/>
      <c r="B103" s="178"/>
      <c r="C103" s="179"/>
    </row>
    <row r="104" spans="1:6" s="173" customFormat="1" ht="12.75" customHeight="1">
      <c r="A104" s="182"/>
      <c r="B104" s="178"/>
      <c r="C104" s="179"/>
      <c r="D104" s="180"/>
      <c r="E104" s="180"/>
      <c r="F104" s="180"/>
    </row>
    <row r="105" spans="1:6" s="173" customFormat="1" ht="12.75" customHeight="1">
      <c r="A105" s="214"/>
      <c r="B105" s="178"/>
      <c r="C105" s="179"/>
      <c r="D105" s="181"/>
      <c r="E105" s="181"/>
      <c r="F105" s="181"/>
    </row>
    <row r="106" spans="1:6" s="173" customFormat="1" ht="12.75" customHeight="1">
      <c r="A106" s="215"/>
      <c r="B106" s="178"/>
      <c r="C106" s="216"/>
      <c r="D106" s="187"/>
      <c r="E106" s="187"/>
      <c r="F106" s="187"/>
    </row>
    <row r="107" spans="1:3" s="173" customFormat="1" ht="12.75" customHeight="1">
      <c r="A107" s="214"/>
      <c r="B107" s="178"/>
      <c r="C107" s="179"/>
    </row>
    <row r="108" spans="1:6" s="173" customFormat="1" ht="12.75" customHeight="1">
      <c r="A108" s="182"/>
      <c r="B108" s="178"/>
      <c r="C108" s="179"/>
      <c r="D108" s="180"/>
      <c r="E108" s="180"/>
      <c r="F108" s="180"/>
    </row>
    <row r="109" spans="1:6" s="173" customFormat="1" ht="12.75" customHeight="1">
      <c r="A109" s="214"/>
      <c r="B109" s="178"/>
      <c r="C109" s="179"/>
      <c r="D109" s="181"/>
      <c r="E109" s="181"/>
      <c r="F109" s="181"/>
    </row>
    <row r="110" spans="1:6" s="181" customFormat="1" ht="12.75" customHeight="1">
      <c r="A110" s="217"/>
      <c r="B110" s="194"/>
      <c r="C110" s="218"/>
      <c r="D110" s="218"/>
      <c r="E110" s="218"/>
      <c r="F110" s="218"/>
    </row>
    <row r="111" spans="1:3" s="173" customFormat="1" ht="12.75" customHeight="1">
      <c r="A111" s="214"/>
      <c r="B111" s="178"/>
      <c r="C111" s="179"/>
    </row>
    <row r="112" spans="1:6" s="173" customFormat="1" ht="12.75" customHeight="1">
      <c r="A112" s="182"/>
      <c r="B112" s="178"/>
      <c r="C112" s="179"/>
      <c r="D112" s="180"/>
      <c r="E112" s="180"/>
      <c r="F112" s="180"/>
    </row>
    <row r="113" spans="1:6" s="173" customFormat="1" ht="12.75" customHeight="1">
      <c r="A113" s="214"/>
      <c r="B113" s="178"/>
      <c r="C113" s="179"/>
      <c r="D113" s="181"/>
      <c r="E113" s="181"/>
      <c r="F113" s="181"/>
    </row>
    <row r="114" spans="1:6" s="181" customFormat="1" ht="12.75" customHeight="1">
      <c r="A114" s="217"/>
      <c r="B114" s="194"/>
      <c r="C114" s="218"/>
      <c r="D114" s="218"/>
      <c r="E114" s="218"/>
      <c r="F114" s="218"/>
    </row>
    <row r="115" spans="1:3" s="173" customFormat="1" ht="12.75" customHeight="1">
      <c r="A115" s="214"/>
      <c r="B115" s="178"/>
      <c r="C115" s="179"/>
    </row>
    <row r="116" spans="1:6" s="173" customFormat="1" ht="12.75" customHeight="1">
      <c r="A116" s="182"/>
      <c r="B116" s="178"/>
      <c r="C116" s="179"/>
      <c r="D116" s="180"/>
      <c r="E116" s="180"/>
      <c r="F116" s="180"/>
    </row>
    <row r="117" spans="1:6" s="173" customFormat="1" ht="12.75" customHeight="1">
      <c r="A117" s="214"/>
      <c r="B117" s="178"/>
      <c r="C117" s="179"/>
      <c r="D117" s="181"/>
      <c r="E117" s="181"/>
      <c r="F117" s="181"/>
    </row>
    <row r="118" spans="1:6" s="181" customFormat="1" ht="12.75" customHeight="1">
      <c r="A118" s="217"/>
      <c r="B118" s="194"/>
      <c r="C118" s="218"/>
      <c r="D118" s="218"/>
      <c r="E118" s="218"/>
      <c r="F118" s="218"/>
    </row>
    <row r="119" spans="1:3" s="173" customFormat="1" ht="12.75" customHeight="1">
      <c r="A119" s="214"/>
      <c r="B119" s="178"/>
      <c r="C119" s="179"/>
    </row>
    <row r="120" spans="1:6" s="173" customFormat="1" ht="12.75" customHeight="1">
      <c r="A120" s="182"/>
      <c r="B120" s="178"/>
      <c r="C120" s="179"/>
      <c r="D120" s="180"/>
      <c r="E120" s="180"/>
      <c r="F120" s="180"/>
    </row>
    <row r="121" spans="1:6" s="173" customFormat="1" ht="12.75" customHeight="1">
      <c r="A121" s="214"/>
      <c r="B121" s="178"/>
      <c r="C121" s="179"/>
      <c r="D121" s="181"/>
      <c r="E121" s="181"/>
      <c r="F121" s="181"/>
    </row>
    <row r="122" spans="1:6" s="181" customFormat="1" ht="12.75" customHeight="1">
      <c r="A122" s="217"/>
      <c r="B122" s="194"/>
      <c r="C122" s="218"/>
      <c r="D122" s="218"/>
      <c r="E122" s="218"/>
      <c r="F122" s="218"/>
    </row>
    <row r="123" spans="1:3" s="173" customFormat="1" ht="12.75" customHeight="1">
      <c r="A123" s="214"/>
      <c r="B123" s="178"/>
      <c r="C123" s="179"/>
    </row>
    <row r="124" spans="1:6" s="173" customFormat="1" ht="12.75" customHeight="1">
      <c r="A124" s="182"/>
      <c r="B124" s="178"/>
      <c r="C124" s="179"/>
      <c r="D124" s="180"/>
      <c r="E124" s="180"/>
      <c r="F124" s="180"/>
    </row>
    <row r="125" spans="1:6" s="173" customFormat="1" ht="12.75" customHeight="1">
      <c r="A125" s="214"/>
      <c r="B125" s="178"/>
      <c r="C125" s="179"/>
      <c r="D125" s="181"/>
      <c r="E125" s="181"/>
      <c r="F125" s="181"/>
    </row>
    <row r="126" spans="1:6" s="181" customFormat="1" ht="12.75" customHeight="1">
      <c r="A126" s="217"/>
      <c r="B126" s="194"/>
      <c r="C126" s="218"/>
      <c r="D126" s="218"/>
      <c r="E126" s="218"/>
      <c r="F126" s="218"/>
    </row>
    <row r="127" spans="1:3" s="173" customFormat="1" ht="12.75" customHeight="1">
      <c r="A127" s="214"/>
      <c r="B127" s="178"/>
      <c r="C127" s="179"/>
    </row>
    <row r="128" spans="1:6" s="173" customFormat="1" ht="12.75" customHeight="1">
      <c r="A128" s="182"/>
      <c r="B128" s="178"/>
      <c r="C128" s="179"/>
      <c r="D128" s="180"/>
      <c r="E128" s="180"/>
      <c r="F128" s="180"/>
    </row>
    <row r="129" spans="1:6" s="173" customFormat="1" ht="12.75" customHeight="1">
      <c r="A129" s="214"/>
      <c r="B129" s="178"/>
      <c r="C129" s="179"/>
      <c r="D129" s="181"/>
      <c r="E129" s="181"/>
      <c r="F129" s="181"/>
    </row>
    <row r="130" spans="1:6" s="181" customFormat="1" ht="12.75" customHeight="1">
      <c r="A130" s="217"/>
      <c r="B130" s="194"/>
      <c r="C130" s="218"/>
      <c r="D130" s="218"/>
      <c r="E130" s="218"/>
      <c r="F130" s="218"/>
    </row>
    <row r="131" spans="1:3" s="173" customFormat="1" ht="12.75" customHeight="1">
      <c r="A131" s="214"/>
      <c r="B131" s="178"/>
      <c r="C131" s="179"/>
    </row>
    <row r="132" spans="1:6" s="173" customFormat="1" ht="12.75" customHeight="1">
      <c r="A132" s="182"/>
      <c r="B132" s="178"/>
      <c r="C132" s="179"/>
      <c r="D132" s="180"/>
      <c r="E132" s="180"/>
      <c r="F132" s="180"/>
    </row>
    <row r="133" spans="1:6" s="173" customFormat="1" ht="12.75" customHeight="1">
      <c r="A133" s="214"/>
      <c r="B133" s="178"/>
      <c r="C133" s="179"/>
      <c r="D133" s="181"/>
      <c r="E133" s="181"/>
      <c r="F133" s="181"/>
    </row>
    <row r="134" spans="1:6" s="181" customFormat="1" ht="12.75" customHeight="1">
      <c r="A134" s="217"/>
      <c r="B134" s="194"/>
      <c r="C134" s="218"/>
      <c r="D134" s="218"/>
      <c r="E134" s="218"/>
      <c r="F134" s="218"/>
    </row>
    <row r="135" spans="1:3" s="173" customFormat="1" ht="12.75" customHeight="1">
      <c r="A135" s="182"/>
      <c r="B135" s="178"/>
      <c r="C135" s="179"/>
    </row>
    <row r="136" spans="1:3" s="173" customFormat="1" ht="12.75" customHeight="1">
      <c r="A136" s="182"/>
      <c r="B136" s="178"/>
      <c r="C136" s="179"/>
    </row>
    <row r="137" spans="1:3" s="173" customFormat="1" ht="12.75" customHeight="1">
      <c r="A137" s="182"/>
      <c r="B137" s="178"/>
      <c r="C137" s="179"/>
    </row>
    <row r="138" spans="1:6" s="181" customFormat="1" ht="12.75" customHeight="1">
      <c r="A138" s="217"/>
      <c r="B138" s="194"/>
      <c r="C138" s="218"/>
      <c r="D138" s="218"/>
      <c r="E138" s="218"/>
      <c r="F138" s="218"/>
    </row>
    <row r="139" spans="1:6" s="173" customFormat="1" ht="12.75" customHeight="1">
      <c r="A139" s="17"/>
      <c r="B139" s="216"/>
      <c r="C139" s="216"/>
      <c r="D139" s="187"/>
      <c r="E139" s="187"/>
      <c r="F139" s="187"/>
    </row>
    <row r="140" spans="1:6" s="173" customFormat="1" ht="12.75" customHeight="1">
      <c r="A140" s="17"/>
      <c r="B140" s="216"/>
      <c r="C140" s="216"/>
      <c r="D140" s="187"/>
      <c r="E140" s="187"/>
      <c r="F140" s="187"/>
    </row>
    <row r="141" spans="1:6" s="181" customFormat="1" ht="32.25" customHeight="1">
      <c r="A141" s="218"/>
      <c r="B141" s="218"/>
      <c r="C141" s="218"/>
      <c r="D141" s="218"/>
      <c r="E141" s="218"/>
      <c r="F141" s="218"/>
    </row>
    <row r="142" spans="1:6" s="173" customFormat="1" ht="12.75">
      <c r="A142" s="176"/>
      <c r="B142" s="176"/>
      <c r="C142" s="176"/>
      <c r="D142" s="176"/>
      <c r="E142" s="209"/>
      <c r="F142" s="209"/>
    </row>
    <row r="143" spans="2:6" s="173" customFormat="1" ht="12.75">
      <c r="B143" s="176"/>
      <c r="C143" s="176"/>
      <c r="D143" s="209"/>
      <c r="E143" s="176"/>
      <c r="F143" s="176"/>
    </row>
    <row r="144" spans="1:6" s="173" customFormat="1" ht="12.75">
      <c r="A144" s="176"/>
      <c r="B144" s="176"/>
      <c r="C144" s="176"/>
      <c r="D144" s="176"/>
      <c r="E144" s="176"/>
      <c r="F144" s="176"/>
    </row>
    <row r="145" spans="1:6" s="208" customFormat="1" ht="12">
      <c r="A145" s="210"/>
      <c r="B145" s="210"/>
      <c r="C145" s="210"/>
      <c r="D145" s="210"/>
      <c r="E145" s="210"/>
      <c r="F145" s="210"/>
    </row>
    <row r="146" s="173" customFormat="1" ht="12.75">
      <c r="E146" s="209"/>
    </row>
    <row r="147" spans="1:9" s="173" customFormat="1" ht="12.75">
      <c r="A147" s="17"/>
      <c r="B147" s="174"/>
      <c r="C147" s="174"/>
      <c r="D147" s="176"/>
      <c r="E147" s="209"/>
      <c r="F147" s="176"/>
      <c r="G147" s="177"/>
      <c r="H147" s="176"/>
      <c r="I147" s="176"/>
    </row>
    <row r="148" s="173" customFormat="1" ht="12.75"/>
    <row r="149" spans="1:6" s="173" customFormat="1" ht="38.25" customHeight="1">
      <c r="A149" s="211"/>
      <c r="B149" s="212"/>
      <c r="C149" s="212"/>
      <c r="D149" s="213"/>
      <c r="E149" s="211"/>
      <c r="F149" s="211"/>
    </row>
    <row r="150" spans="1:3" s="173" customFormat="1" ht="12.75" customHeight="1">
      <c r="A150" s="214"/>
      <c r="B150" s="178"/>
      <c r="C150" s="179"/>
    </row>
    <row r="151" spans="1:6" s="173" customFormat="1" ht="12.75" customHeight="1">
      <c r="A151" s="182"/>
      <c r="B151" s="178"/>
      <c r="C151" s="179"/>
      <c r="D151" s="180"/>
      <c r="E151" s="180"/>
      <c r="F151" s="180"/>
    </row>
    <row r="152" spans="1:6" s="173" customFormat="1" ht="12.75" customHeight="1">
      <c r="A152" s="214"/>
      <c r="B152" s="178"/>
      <c r="C152" s="179"/>
      <c r="D152" s="181"/>
      <c r="E152" s="181"/>
      <c r="F152" s="181"/>
    </row>
    <row r="153" spans="1:6" s="173" customFormat="1" ht="12.75" customHeight="1">
      <c r="A153" s="215"/>
      <c r="B153" s="178"/>
      <c r="C153" s="216"/>
      <c r="D153" s="187"/>
      <c r="E153" s="187"/>
      <c r="F153" s="187"/>
    </row>
    <row r="154" spans="1:3" s="173" customFormat="1" ht="12.75" customHeight="1">
      <c r="A154" s="214"/>
      <c r="B154" s="178"/>
      <c r="C154" s="179"/>
    </row>
    <row r="155" spans="1:6" s="173" customFormat="1" ht="12.75" customHeight="1">
      <c r="A155" s="182"/>
      <c r="B155" s="178"/>
      <c r="C155" s="179"/>
      <c r="D155" s="180"/>
      <c r="E155" s="180"/>
      <c r="F155" s="180"/>
    </row>
    <row r="156" spans="1:6" s="173" customFormat="1" ht="12.75" customHeight="1">
      <c r="A156" s="214"/>
      <c r="B156" s="178"/>
      <c r="C156" s="179"/>
      <c r="D156" s="181"/>
      <c r="E156" s="181"/>
      <c r="F156" s="181"/>
    </row>
    <row r="157" spans="1:6" s="173" customFormat="1" ht="12.75" customHeight="1">
      <c r="A157" s="215"/>
      <c r="B157" s="178"/>
      <c r="C157" s="216"/>
      <c r="D157" s="187"/>
      <c r="E157" s="187"/>
      <c r="F157" s="187"/>
    </row>
    <row r="158" spans="1:3" s="173" customFormat="1" ht="12.75" customHeight="1">
      <c r="A158" s="214"/>
      <c r="B158" s="178"/>
      <c r="C158" s="179"/>
    </row>
    <row r="159" spans="1:2" s="181" customFormat="1" ht="12.75" customHeight="1">
      <c r="A159" s="197"/>
      <c r="B159" s="194"/>
    </row>
    <row r="160" spans="1:6" s="173" customFormat="1" ht="12.75" customHeight="1">
      <c r="A160" s="214"/>
      <c r="B160" s="178"/>
      <c r="C160" s="179"/>
      <c r="D160" s="181"/>
      <c r="E160" s="181"/>
      <c r="F160" s="181"/>
    </row>
    <row r="161" spans="1:6" s="173" customFormat="1" ht="12.75" customHeight="1">
      <c r="A161" s="215"/>
      <c r="B161" s="178"/>
      <c r="C161" s="216"/>
      <c r="D161" s="187"/>
      <c r="E161" s="187"/>
      <c r="F161" s="187"/>
    </row>
    <row r="162" spans="1:3" s="173" customFormat="1" ht="12.75" customHeight="1">
      <c r="A162" s="214"/>
      <c r="B162" s="178"/>
      <c r="C162" s="179"/>
    </row>
    <row r="163" spans="1:2" s="181" customFormat="1" ht="12.75" customHeight="1">
      <c r="A163" s="197"/>
      <c r="B163" s="194"/>
    </row>
    <row r="164" spans="1:6" s="173" customFormat="1" ht="12.75" customHeight="1">
      <c r="A164" s="214"/>
      <c r="B164" s="178"/>
      <c r="C164" s="179"/>
      <c r="D164" s="181"/>
      <c r="E164" s="181"/>
      <c r="F164" s="181"/>
    </row>
    <row r="165" spans="1:6" s="173" customFormat="1" ht="12.75" customHeight="1">
      <c r="A165" s="215"/>
      <c r="B165" s="178"/>
      <c r="C165" s="216"/>
      <c r="D165" s="187"/>
      <c r="E165" s="187"/>
      <c r="F165" s="187"/>
    </row>
    <row r="166" spans="1:3" s="173" customFormat="1" ht="12.75" customHeight="1">
      <c r="A166" s="214"/>
      <c r="B166" s="178"/>
      <c r="C166" s="179"/>
    </row>
    <row r="167" spans="1:2" s="181" customFormat="1" ht="12.75" customHeight="1">
      <c r="A167" s="197"/>
      <c r="B167" s="194"/>
    </row>
    <row r="168" spans="1:6" s="173" customFormat="1" ht="12.75" customHeight="1">
      <c r="A168" s="214"/>
      <c r="B168" s="178"/>
      <c r="C168" s="179"/>
      <c r="D168" s="181"/>
      <c r="E168" s="181"/>
      <c r="F168" s="181"/>
    </row>
    <row r="169" spans="1:6" s="173" customFormat="1" ht="12.75" customHeight="1">
      <c r="A169" s="215"/>
      <c r="B169" s="178"/>
      <c r="C169" s="216"/>
      <c r="D169" s="187"/>
      <c r="E169" s="187"/>
      <c r="F169" s="187"/>
    </row>
    <row r="170" spans="1:3" s="173" customFormat="1" ht="12.75" customHeight="1">
      <c r="A170" s="214"/>
      <c r="B170" s="178"/>
      <c r="C170" s="179"/>
    </row>
    <row r="171" spans="1:2" s="181" customFormat="1" ht="12.75" customHeight="1">
      <c r="A171" s="197"/>
      <c r="B171" s="194"/>
    </row>
    <row r="172" spans="1:6" s="173" customFormat="1" ht="12.75" customHeight="1">
      <c r="A172" s="214"/>
      <c r="B172" s="178"/>
      <c r="C172" s="179"/>
      <c r="D172" s="181"/>
      <c r="E172" s="181"/>
      <c r="F172" s="181"/>
    </row>
    <row r="173" spans="1:6" s="173" customFormat="1" ht="12.75" customHeight="1">
      <c r="A173" s="215"/>
      <c r="B173" s="178"/>
      <c r="C173" s="216"/>
      <c r="D173" s="187"/>
      <c r="E173" s="187"/>
      <c r="F173" s="187"/>
    </row>
    <row r="174" spans="1:3" s="173" customFormat="1" ht="12.75" customHeight="1">
      <c r="A174" s="214"/>
      <c r="B174" s="178"/>
      <c r="C174" s="179"/>
    </row>
    <row r="175" spans="1:2" s="181" customFormat="1" ht="12.75" customHeight="1">
      <c r="A175" s="197"/>
      <c r="B175" s="194"/>
    </row>
    <row r="176" spans="1:6" s="173" customFormat="1" ht="12.75" customHeight="1">
      <c r="A176" s="214"/>
      <c r="B176" s="178"/>
      <c r="C176" s="179"/>
      <c r="D176" s="181"/>
      <c r="E176" s="181"/>
      <c r="F176" s="181"/>
    </row>
    <row r="177" spans="1:6" s="173" customFormat="1" ht="12.75" customHeight="1">
      <c r="A177" s="215"/>
      <c r="B177" s="178"/>
      <c r="C177" s="216"/>
      <c r="D177" s="187"/>
      <c r="E177" s="187"/>
      <c r="F177" s="187"/>
    </row>
    <row r="178" spans="1:3" s="173" customFormat="1" ht="12.75" customHeight="1">
      <c r="A178" s="214"/>
      <c r="B178" s="178"/>
      <c r="C178" s="179"/>
    </row>
    <row r="179" spans="1:2" s="181" customFormat="1" ht="12.75" customHeight="1">
      <c r="A179" s="197"/>
      <c r="B179" s="194"/>
    </row>
    <row r="180" spans="1:6" s="173" customFormat="1" ht="12.75" customHeight="1">
      <c r="A180" s="214"/>
      <c r="B180" s="178"/>
      <c r="C180" s="179"/>
      <c r="D180" s="181"/>
      <c r="E180" s="181"/>
      <c r="F180" s="181"/>
    </row>
    <row r="181" spans="1:6" s="173" customFormat="1" ht="12.75" customHeight="1">
      <c r="A181" s="215"/>
      <c r="B181" s="178"/>
      <c r="C181" s="216"/>
      <c r="D181" s="187"/>
      <c r="E181" s="187"/>
      <c r="F181" s="187"/>
    </row>
    <row r="182" spans="1:3" s="173" customFormat="1" ht="12.75" customHeight="1">
      <c r="A182" s="182"/>
      <c r="B182" s="178"/>
      <c r="C182" s="179"/>
    </row>
    <row r="183" spans="1:2" s="181" customFormat="1" ht="12.75" customHeight="1">
      <c r="A183" s="197"/>
      <c r="B183" s="194"/>
    </row>
    <row r="184" spans="1:3" s="173" customFormat="1" ht="12.75" customHeight="1">
      <c r="A184" s="182"/>
      <c r="B184" s="178"/>
      <c r="C184" s="179"/>
    </row>
    <row r="185" spans="1:6" s="173" customFormat="1" ht="12.75" customHeight="1">
      <c r="A185" s="215"/>
      <c r="B185" s="178"/>
      <c r="C185" s="216"/>
      <c r="D185" s="187"/>
      <c r="E185" s="187"/>
      <c r="F185" s="187"/>
    </row>
    <row r="186" spans="1:6" s="173" customFormat="1" ht="12.75" customHeight="1">
      <c r="A186" s="17"/>
      <c r="B186" s="216"/>
      <c r="C186" s="216"/>
      <c r="D186" s="187"/>
      <c r="E186" s="187"/>
      <c r="F186" s="187"/>
    </row>
    <row r="187" spans="1:6" s="181" customFormat="1" ht="12.75" customHeight="1">
      <c r="A187" s="219"/>
      <c r="B187" s="218"/>
      <c r="C187" s="218"/>
      <c r="D187" s="218"/>
      <c r="E187" s="218"/>
      <c r="F187" s="218"/>
    </row>
    <row r="188" spans="1:6" s="173" customFormat="1" ht="32.25" customHeight="1">
      <c r="A188" s="186"/>
      <c r="B188" s="216"/>
      <c r="C188" s="216"/>
      <c r="D188" s="187"/>
      <c r="E188" s="187"/>
      <c r="F188" s="187"/>
    </row>
    <row r="189" s="173" customFormat="1" ht="12.75" customHeight="1"/>
    <row r="190" s="181" customFormat="1" ht="12.75"/>
    <row r="191" s="173" customFormat="1" ht="12.75"/>
    <row r="192" s="173" customFormat="1" ht="12.75"/>
    <row r="193" s="173" customFormat="1" ht="12.75"/>
    <row r="194" s="173" customFormat="1" ht="12.75"/>
    <row r="195" s="173" customFormat="1" ht="12.75"/>
    <row r="196" s="173" customFormat="1" ht="12.75"/>
    <row r="197" s="173" customFormat="1" ht="12.75"/>
    <row r="198" s="173" customFormat="1" ht="12.75"/>
    <row r="199" s="173" customFormat="1" ht="12.75"/>
    <row r="200" s="173" customFormat="1" ht="12.75"/>
    <row r="201" s="173" customFormat="1" ht="12.75"/>
    <row r="202" s="173" customFormat="1" ht="12.75"/>
    <row r="203" s="173" customFormat="1" ht="12.75"/>
    <row r="204" s="173" customFormat="1" ht="12.75"/>
    <row r="205" s="173" customFormat="1" ht="12.75"/>
    <row r="206" s="173" customFormat="1" ht="12.75"/>
    <row r="207" s="173" customFormat="1" ht="12.75"/>
    <row r="208" s="181" customFormat="1" ht="12.75"/>
    <row r="209" s="173" customFormat="1" ht="12.75"/>
    <row r="210" s="173" customFormat="1" ht="12.75"/>
    <row r="211" s="173" customFormat="1" ht="12.75"/>
    <row r="212" s="181" customFormat="1" ht="12.75"/>
    <row r="213" s="173" customFormat="1" ht="12.75"/>
    <row r="214" s="173" customFormat="1" ht="12.75"/>
    <row r="215" s="173" customFormat="1" ht="12.75"/>
    <row r="216" s="181" customFormat="1" ht="12.75"/>
    <row r="217" s="173" customFormat="1" ht="12.75"/>
    <row r="218" s="173" customFormat="1" ht="12.75"/>
    <row r="219" s="173" customFormat="1" ht="12.75"/>
    <row r="220" s="181" customFormat="1" ht="12.75"/>
    <row r="221" s="173" customFormat="1" ht="12.75"/>
    <row r="222" s="173" customFormat="1" ht="12.75"/>
    <row r="223" s="173" customFormat="1" ht="12.75"/>
    <row r="224" s="181" customFormat="1" ht="12.75"/>
    <row r="225" s="173" customFormat="1" ht="12.75"/>
    <row r="226" s="173" customFormat="1" ht="12.75"/>
    <row r="227" s="173" customFormat="1" ht="12.75"/>
    <row r="228" s="181" customFormat="1" ht="12.75"/>
    <row r="229" s="173" customFormat="1" ht="12.75"/>
    <row r="230" s="173" customFormat="1" ht="12.75"/>
    <row r="231" s="173" customFormat="1" ht="12.75"/>
    <row r="232" s="181" customFormat="1" ht="12.75"/>
    <row r="233" s="173" customFormat="1" ht="12.75"/>
    <row r="234" s="173" customFormat="1" ht="12.75"/>
    <row r="235" s="173" customFormat="1" ht="12.75"/>
    <row r="236" s="181" customFormat="1" ht="12.75"/>
    <row r="237" s="173" customFormat="1" ht="12.75"/>
    <row r="238" s="173" customFormat="1" ht="12.75"/>
    <row r="239" s="181" customFormat="1" ht="12.75"/>
    <row r="240" s="173" customFormat="1" ht="12.75"/>
    <row r="241" s="173" customFormat="1" ht="12.75"/>
    <row r="242" s="173" customFormat="1" ht="12.75"/>
    <row r="243" s="173" customFormat="1" ht="12.75"/>
    <row r="244" s="173" customFormat="1" ht="12.75"/>
    <row r="245" s="173" customFormat="1" ht="12.75"/>
    <row r="246" s="173" customFormat="1" ht="12.75"/>
    <row r="247" s="173" customFormat="1" ht="12.75"/>
    <row r="248" s="173" customFormat="1" ht="12.75"/>
    <row r="249" s="173" customFormat="1" ht="12.75"/>
    <row r="250" s="173" customFormat="1" ht="12.75"/>
    <row r="251" s="173" customFormat="1" ht="12.75"/>
    <row r="252" s="173" customFormat="1" ht="12.75"/>
    <row r="253" s="173" customFormat="1" ht="12.75"/>
    <row r="254" s="173" customFormat="1" ht="12.75"/>
    <row r="255" s="173" customFormat="1" ht="12.75"/>
    <row r="256" s="173" customFormat="1" ht="12.75"/>
    <row r="257" s="181" customFormat="1" ht="12.75"/>
    <row r="258" s="173" customFormat="1" ht="12.75"/>
    <row r="259" s="173" customFormat="1" ht="12.75"/>
    <row r="260" s="173" customFormat="1" ht="12.75"/>
    <row r="261" s="181" customFormat="1" ht="12.75"/>
    <row r="262" s="173" customFormat="1" ht="12.75"/>
    <row r="263" s="173" customFormat="1" ht="12.75"/>
    <row r="264" s="173" customFormat="1" ht="12.75"/>
    <row r="265" s="181" customFormat="1" ht="12.75"/>
    <row r="266" s="173" customFormat="1" ht="12.75"/>
    <row r="267" s="173" customFormat="1" ht="12.75"/>
    <row r="268" s="173" customFormat="1" ht="12.75"/>
    <row r="269" s="181" customFormat="1" ht="12.75"/>
    <row r="270" s="173" customFormat="1" ht="12.75"/>
    <row r="271" s="173" customFormat="1" ht="12.75"/>
    <row r="272" s="173" customFormat="1" ht="12.75"/>
    <row r="273" s="181" customFormat="1" ht="12.75"/>
    <row r="274" s="173" customFormat="1" ht="12.75"/>
    <row r="275" s="173" customFormat="1" ht="12.75"/>
    <row r="276" s="173" customFormat="1" ht="12.75"/>
    <row r="277" s="181" customFormat="1" ht="12.75"/>
    <row r="278" s="173" customFormat="1" ht="12.75"/>
    <row r="279" s="173" customFormat="1" ht="12.75"/>
    <row r="280" s="173" customFormat="1" ht="12.75"/>
    <row r="281" s="181" customFormat="1" ht="12.75"/>
    <row r="282" s="173" customFormat="1" ht="12.75"/>
    <row r="283" s="173" customFormat="1" ht="12.75"/>
    <row r="284" s="173" customFormat="1" ht="12.75"/>
    <row r="285" s="181" customFormat="1" ht="12.75"/>
    <row r="286" s="173" customFormat="1" ht="12.75"/>
    <row r="287" s="173" customFormat="1" ht="12.75"/>
    <row r="288" s="181" customFormat="1" ht="12.75"/>
    <row r="289" s="173" customFormat="1" ht="12.75"/>
    <row r="290" s="173" customFormat="1" ht="12.75"/>
    <row r="291" s="173" customFormat="1" ht="12.75"/>
    <row r="292" s="173" customFormat="1" ht="12.75"/>
    <row r="293" s="173" customFormat="1" ht="12.75"/>
    <row r="294" s="173" customFormat="1" ht="12.75"/>
    <row r="295" s="173" customFormat="1" ht="12.75"/>
    <row r="296" s="173" customFormat="1" ht="12.75"/>
    <row r="297" s="173" customFormat="1" ht="12.75"/>
    <row r="298" s="173" customFormat="1" ht="12.75"/>
    <row r="299" s="173" customFormat="1" ht="12.75"/>
    <row r="300" s="173" customFormat="1" ht="12.75"/>
    <row r="301" s="173" customFormat="1" ht="12.75"/>
    <row r="302" s="173" customFormat="1" ht="12.75"/>
    <row r="303" s="173" customFormat="1" ht="12.75"/>
    <row r="304" s="173" customFormat="1" ht="12.75"/>
    <row r="305" s="173" customFormat="1" ht="12.75"/>
    <row r="306" s="181" customFormat="1" ht="12.75"/>
    <row r="307" s="173" customFormat="1" ht="12.75"/>
    <row r="308" s="173" customFormat="1" ht="12.75"/>
    <row r="309" s="173" customFormat="1" ht="12.75"/>
    <row r="310" s="181" customFormat="1" ht="12.75"/>
    <row r="311" s="173" customFormat="1" ht="12.75"/>
    <row r="312" s="173" customFormat="1" ht="12.75"/>
    <row r="313" s="173" customFormat="1" ht="12.75"/>
    <row r="314" s="181" customFormat="1" ht="12.75"/>
    <row r="315" s="173" customFormat="1" ht="12.75"/>
    <row r="318" s="191" customFormat="1" ht="12.75"/>
    <row r="322" s="191" customFormat="1" ht="12.75"/>
    <row r="326" s="191" customFormat="1" ht="12.75"/>
    <row r="330" s="191" customFormat="1" ht="12.75"/>
    <row r="334" s="191" customFormat="1" ht="12.75"/>
    <row r="337" s="191" customFormat="1" ht="12.75"/>
  </sheetData>
  <printOptions horizontalCentered="1"/>
  <pageMargins left="0.25" right="0.25" top="1" bottom="1" header="0.5" footer="0.5"/>
  <pageSetup horizontalDpi="300" verticalDpi="300" orientation="portrait" r:id="rId1"/>
  <headerFooter alignWithMargins="0">
    <oddFooter>&amp;CPage &amp;P</oddFooter>
  </headerFooter>
  <rowBreaks count="3" manualBreakCount="3">
    <brk id="47" max="65535" man="1"/>
    <brk id="94" max="65535" man="1"/>
    <brk id="1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&amp; Administration</dc:creator>
  <cp:keywords/>
  <dc:description/>
  <cp:lastModifiedBy>Nashville State Tech</cp:lastModifiedBy>
  <cp:lastPrinted>2006-09-07T21:53:26Z</cp:lastPrinted>
  <dcterms:created xsi:type="dcterms:W3CDTF">2006-09-07T21:57:33Z</dcterms:created>
  <dcterms:modified xsi:type="dcterms:W3CDTF">2006-09-07T21:57:33Z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-205341927</vt:i4>
  </property>
  <property fmtid="{D5CDD505-2E9C-101B-9397-08002B2CF9AE}" pid="4" name="_NewReviewCyc">
    <vt:lpwstr/>
  </property>
  <property fmtid="{D5CDD505-2E9C-101B-9397-08002B2CF9AE}" pid="5" name="_EmailSubje">
    <vt:lpwstr>2007-08 Appropriations Request</vt:lpwstr>
  </property>
  <property fmtid="{D5CDD505-2E9C-101B-9397-08002B2CF9AE}" pid="6" name="_AuthorEma">
    <vt:lpwstr>Melanie.Buchanan@nscc.edu</vt:lpwstr>
  </property>
  <property fmtid="{D5CDD505-2E9C-101B-9397-08002B2CF9AE}" pid="7" name="_AuthorEmailDisplayNa">
    <vt:lpwstr>Buchanan, Melanie</vt:lpwstr>
  </property>
</Properties>
</file>